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50DCB3E-FEC8-4095-BEFC-29A3E777B7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M23" i="1"/>
  <c r="BN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O23" i="1"/>
  <c r="BO5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O6" i="1"/>
  <c r="L5" i="1"/>
  <c r="K5" i="1"/>
  <c r="J5" i="1"/>
  <c r="I5" i="1"/>
  <c r="BO4" i="1"/>
</calcChain>
</file>

<file path=xl/sharedStrings.xml><?xml version="1.0" encoding="utf-8"?>
<sst xmlns="http://schemas.openxmlformats.org/spreadsheetml/2006/main" count="43" uniqueCount="43">
  <si>
    <t>Адреса МКД</t>
  </si>
  <si>
    <t>Площадь жилых</t>
  </si>
  <si>
    <t>Размер резерва (руб/кв.м.), аренды (руб.)</t>
  </si>
  <si>
    <t>итого нарастающим итогом с начала года</t>
  </si>
  <si>
    <t>12            2019 г.</t>
  </si>
  <si>
    <t>резерв</t>
  </si>
  <si>
    <t>аренда 1</t>
  </si>
  <si>
    <t>аренда 2</t>
  </si>
  <si>
    <t>Договор 9К26/2020 от 01.06.2020 Максима</t>
  </si>
  <si>
    <t>аренда 3</t>
  </si>
  <si>
    <t>Договор 29/2020 от 24.06.2021 Орион с 01.08.21</t>
  </si>
  <si>
    <t>Итого по дому</t>
  </si>
  <si>
    <t>Договор 01-33-58-19-21 от 20.12.21 МП ГТС с 01.12.21</t>
  </si>
  <si>
    <t>Л-22</t>
  </si>
  <si>
    <t>Снятие средств (ремонт кровли козырька и потолок лодждии 13 эт.)</t>
  </si>
  <si>
    <r>
      <t>Договор 6/22 от 27.05.</t>
    </r>
    <r>
      <rPr>
        <sz val="11"/>
        <color rgb="FFFF0000"/>
        <rFont val="Calibri"/>
        <family val="2"/>
        <charset val="204"/>
        <scheme val="minor"/>
      </rPr>
      <t>2022</t>
    </r>
  </si>
  <si>
    <t>Снятие средств (асфальтирование)</t>
  </si>
  <si>
    <t>Договор 6/21 от 23.06.2021</t>
  </si>
  <si>
    <t>Снятие средств Почтовые ящики)</t>
  </si>
  <si>
    <t xml:space="preserve">Счет-договор №64 от 15.02.2021 +транспортировка </t>
  </si>
  <si>
    <t>Снятие средств (покраска наружных балконных ограждений и ограждений крыльца)</t>
  </si>
  <si>
    <t>Договор 7/20 от 13.08.2020</t>
  </si>
  <si>
    <t>Снятие средств (замена выпуска канализации дома, часть канализации в подвале, с механизмами)</t>
  </si>
  <si>
    <t>Договор 18/07-20 от 01.06.2020</t>
  </si>
  <si>
    <t>аренда 5</t>
  </si>
  <si>
    <t xml:space="preserve">Договор 05/23/0706 от 29.12.2023 Ростелеком с 01.01.2024               </t>
  </si>
  <si>
    <t>Снятие средств           (ремонт панелей на фасаде)</t>
  </si>
  <si>
    <t>Дог.  19-24 от 05.11.2024</t>
  </si>
  <si>
    <t>Снятие средств           (замена запорной арматуры на СО с 1 по 6 этажи -36 шт.)</t>
  </si>
  <si>
    <t xml:space="preserve">Дефект. Ведом от 24.05.2024 </t>
  </si>
  <si>
    <t>Снятие средств           (монтаж пластиковых окон на чердаке- 14шт)</t>
  </si>
  <si>
    <t>Договор  № 181- Дог 2024 от 18.11.2024</t>
  </si>
  <si>
    <t>Снятие средств           (монтаж пластиковых окон на чердаке- 11шт)</t>
  </si>
  <si>
    <t>Договор  № 26 Дог 2024 от 25.04.2024</t>
  </si>
  <si>
    <t>Снятие средств           (замена запорной арматуры на СО с 6 по 12 этажи)</t>
  </si>
  <si>
    <t>счет  №279 от 05.10.2023</t>
  </si>
  <si>
    <t>Снятие средств (ремонт кабельных лотков, замена прибора отопления 1 эт.)</t>
  </si>
  <si>
    <t>Калькуляция   .04.2023.</t>
  </si>
  <si>
    <t>Снятие средств (ремонт тамбура и лестничной площадки с заменой тамбурной двери незадымляйки.)</t>
  </si>
  <si>
    <t>Договор 14/23 от 15.05.2023</t>
  </si>
  <si>
    <t>Снятие средств (ремонт тамбура и лифтовой площадки 1 эт.)</t>
  </si>
  <si>
    <r>
      <t>Договор 08/23 от 04.04.</t>
    </r>
    <r>
      <rPr>
        <sz val="11"/>
        <color rgb="FFFF0000"/>
        <rFont val="Calibri"/>
        <family val="2"/>
        <charset val="204"/>
        <scheme val="minor"/>
      </rPr>
      <t>2023</t>
    </r>
  </si>
  <si>
    <t>Мониторинг расходования целевых средств на текущий ремонт по Ленинграсдкому 22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</si>
</sst>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0" xfId="0" applyFill="1"/>
    <xf numFmtId="0" fontId="0" fillId="0" borderId="8" xfId="0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8" xfId="0" applyFont="1" applyBorder="1"/>
    <xf numFmtId="0" fontId="5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2" borderId="15" xfId="0" applyFill="1" applyBorder="1"/>
    <xf numFmtId="0" fontId="6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3"/>
  <sheetViews>
    <sheetView tabSelected="1" topLeftCell="A2" workbookViewId="0">
      <selection activeCell="F30" sqref="F30"/>
    </sheetView>
  </sheetViews>
  <sheetFormatPr defaultRowHeight="15" x14ac:dyDescent="0.25"/>
  <cols>
    <col min="1" max="1" width="19.28515625" customWidth="1"/>
    <col min="2" max="2" width="16.140625" customWidth="1"/>
    <col min="3" max="3" width="15.85546875" customWidth="1"/>
    <col min="4" max="4" width="14.85546875" customWidth="1"/>
    <col min="10" max="10" width="9.28515625" customWidth="1"/>
    <col min="11" max="11" width="10.7109375" customWidth="1"/>
    <col min="12" max="12" width="10.42578125" customWidth="1"/>
    <col min="13" max="13" width="11.85546875" customWidth="1"/>
    <col min="14" max="14" width="15.28515625" customWidth="1"/>
    <col min="15" max="15" width="12" customWidth="1"/>
    <col min="16" max="26" width="15.140625" customWidth="1"/>
    <col min="27" max="28" width="15.5703125" customWidth="1"/>
    <col min="29" max="29" width="15.5703125" style="33" customWidth="1"/>
    <col min="30" max="63" width="15.5703125" customWidth="1"/>
    <col min="64" max="64" width="15.5703125" style="33" customWidth="1"/>
    <col min="65" max="66" width="15.5703125" customWidth="1"/>
    <col min="67" max="67" width="20.7109375" customWidth="1"/>
    <col min="69" max="69" width="9.85546875" bestFit="1" customWidth="1"/>
  </cols>
  <sheetData>
    <row r="1" spans="1:67" ht="15.75" thickBot="1" x14ac:dyDescent="0.3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8.75" customHeight="1" x14ac:dyDescent="0.25">
      <c r="A2" s="2" t="s">
        <v>0</v>
      </c>
      <c r="B2" s="3" t="s">
        <v>1</v>
      </c>
      <c r="C2" s="3" t="s">
        <v>2</v>
      </c>
      <c r="D2" s="4">
        <v>2020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4"/>
      <c r="Q2" s="6">
        <v>2021</v>
      </c>
      <c r="R2" s="7"/>
      <c r="S2" s="7"/>
      <c r="T2" s="8"/>
      <c r="U2" s="8"/>
      <c r="V2" s="8"/>
      <c r="W2" s="8"/>
      <c r="X2" s="8"/>
      <c r="Y2" s="8"/>
      <c r="Z2" s="8"/>
      <c r="AA2" s="8"/>
      <c r="AB2" s="9"/>
      <c r="AC2" s="5">
        <v>2022</v>
      </c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7">
        <v>2023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7">
        <v>2024</v>
      </c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5">
        <v>2025</v>
      </c>
      <c r="BN2" s="10"/>
      <c r="BO2" s="11" t="s">
        <v>3</v>
      </c>
    </row>
    <row r="3" spans="1:67" s="19" customFormat="1" ht="78" customHeight="1" thickBot="1" x14ac:dyDescent="0.3">
      <c r="A3" s="12"/>
      <c r="B3" s="13"/>
      <c r="C3" s="13"/>
      <c r="D3" s="55" t="s">
        <v>4</v>
      </c>
      <c r="E3" s="55">
        <v>1</v>
      </c>
      <c r="F3" s="55">
        <v>2</v>
      </c>
      <c r="G3" s="55">
        <v>3</v>
      </c>
      <c r="H3" s="55">
        <v>4</v>
      </c>
      <c r="I3" s="55">
        <v>5</v>
      </c>
      <c r="J3" s="55">
        <v>6</v>
      </c>
      <c r="K3" s="55">
        <v>7</v>
      </c>
      <c r="L3" s="55">
        <v>8</v>
      </c>
      <c r="M3" s="55">
        <v>9</v>
      </c>
      <c r="N3" s="55">
        <v>10</v>
      </c>
      <c r="O3" s="55">
        <v>11</v>
      </c>
      <c r="P3" s="56">
        <v>12</v>
      </c>
      <c r="Q3" s="15">
        <v>1</v>
      </c>
      <c r="R3" s="16">
        <v>2</v>
      </c>
      <c r="S3" s="16">
        <v>3</v>
      </c>
      <c r="T3" s="16">
        <v>4</v>
      </c>
      <c r="U3" s="16">
        <v>5</v>
      </c>
      <c r="V3" s="16">
        <v>6</v>
      </c>
      <c r="W3" s="16">
        <v>7</v>
      </c>
      <c r="X3" s="16">
        <v>8</v>
      </c>
      <c r="Y3" s="16">
        <v>9</v>
      </c>
      <c r="Z3" s="16">
        <v>10</v>
      </c>
      <c r="AA3" s="16">
        <v>11</v>
      </c>
      <c r="AB3" s="16">
        <v>12</v>
      </c>
      <c r="AC3" s="17">
        <v>1</v>
      </c>
      <c r="AD3" s="16">
        <v>2</v>
      </c>
      <c r="AE3" s="16">
        <v>3</v>
      </c>
      <c r="AF3" s="16">
        <v>4</v>
      </c>
      <c r="AG3" s="16">
        <v>5</v>
      </c>
      <c r="AH3" s="16">
        <v>6</v>
      </c>
      <c r="AI3" s="16">
        <v>7</v>
      </c>
      <c r="AJ3" s="16">
        <v>8</v>
      </c>
      <c r="AK3" s="16">
        <v>9</v>
      </c>
      <c r="AL3" s="16">
        <v>10</v>
      </c>
      <c r="AM3" s="16">
        <v>11</v>
      </c>
      <c r="AN3" s="16">
        <v>12</v>
      </c>
      <c r="AO3" s="16">
        <v>1</v>
      </c>
      <c r="AP3" s="16">
        <v>2</v>
      </c>
      <c r="AQ3" s="16">
        <v>3</v>
      </c>
      <c r="AR3" s="16">
        <v>4</v>
      </c>
      <c r="AS3" s="16">
        <v>5</v>
      </c>
      <c r="AT3" s="16">
        <v>6</v>
      </c>
      <c r="AU3" s="16">
        <v>7</v>
      </c>
      <c r="AV3" s="16">
        <v>8</v>
      </c>
      <c r="AW3" s="16">
        <v>9</v>
      </c>
      <c r="AX3" s="16">
        <v>10</v>
      </c>
      <c r="AY3" s="16">
        <v>11</v>
      </c>
      <c r="AZ3" s="16">
        <v>12</v>
      </c>
      <c r="BA3" s="16">
        <v>1</v>
      </c>
      <c r="BB3" s="16">
        <v>2</v>
      </c>
      <c r="BC3" s="16">
        <v>3</v>
      </c>
      <c r="BD3" s="16">
        <v>4</v>
      </c>
      <c r="BE3" s="16">
        <v>5</v>
      </c>
      <c r="BF3" s="16">
        <v>6</v>
      </c>
      <c r="BG3" s="16">
        <v>7</v>
      </c>
      <c r="BH3" s="16">
        <v>8</v>
      </c>
      <c r="BI3" s="16">
        <v>9</v>
      </c>
      <c r="BJ3" s="16">
        <v>10</v>
      </c>
      <c r="BK3" s="16">
        <v>11</v>
      </c>
      <c r="BL3" s="17">
        <v>12</v>
      </c>
      <c r="BM3" s="16">
        <v>1</v>
      </c>
      <c r="BN3" s="16">
        <v>2</v>
      </c>
      <c r="BO3" s="18"/>
    </row>
    <row r="4" spans="1:67" ht="18.75" x14ac:dyDescent="0.3">
      <c r="A4" s="20" t="s">
        <v>13</v>
      </c>
      <c r="B4" s="21">
        <v>4323.3999999999996</v>
      </c>
      <c r="C4" s="2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4"/>
      <c r="BM4" s="43"/>
      <c r="BN4" s="43"/>
      <c r="BO4" s="45">
        <f>SUM(D4:P4)</f>
        <v>0</v>
      </c>
    </row>
    <row r="5" spans="1:67" ht="18.75" x14ac:dyDescent="0.25">
      <c r="A5" s="22" t="s">
        <v>5</v>
      </c>
      <c r="B5" s="48"/>
      <c r="C5" s="24">
        <v>5.5</v>
      </c>
      <c r="D5" s="25"/>
      <c r="E5" s="25"/>
      <c r="F5" s="25"/>
      <c r="G5" s="25"/>
      <c r="H5" s="25"/>
      <c r="I5" s="25">
        <f>B4*C5</f>
        <v>23778.699999999997</v>
      </c>
      <c r="J5" s="25">
        <f>C5*B4</f>
        <v>23778.699999999997</v>
      </c>
      <c r="K5" s="25">
        <f>C5*B4</f>
        <v>23778.699999999997</v>
      </c>
      <c r="L5" s="25">
        <f>C5*B4</f>
        <v>23778.699999999997</v>
      </c>
      <c r="M5" s="25">
        <v>23778.7</v>
      </c>
      <c r="N5" s="25">
        <v>23778.7</v>
      </c>
      <c r="O5" s="25">
        <v>23778.7</v>
      </c>
      <c r="P5" s="25">
        <v>23778.7</v>
      </c>
      <c r="Q5" s="25">
        <v>23778.7</v>
      </c>
      <c r="R5" s="25">
        <v>23778.7</v>
      </c>
      <c r="S5" s="25">
        <v>23778.7</v>
      </c>
      <c r="T5" s="25">
        <v>23778.7</v>
      </c>
      <c r="U5" s="25">
        <v>23778.7</v>
      </c>
      <c r="V5" s="25">
        <v>23778.7</v>
      </c>
      <c r="W5" s="25">
        <v>23778.7</v>
      </c>
      <c r="X5" s="25">
        <v>23778.7</v>
      </c>
      <c r="Y5" s="25">
        <v>23778.7</v>
      </c>
      <c r="Z5" s="25">
        <v>23778.7</v>
      </c>
      <c r="AA5" s="25">
        <v>23778.7</v>
      </c>
      <c r="AB5" s="25">
        <v>23778.7</v>
      </c>
      <c r="AC5" s="26">
        <v>23778.7</v>
      </c>
      <c r="AD5" s="25">
        <v>23778.7</v>
      </c>
      <c r="AE5" s="25">
        <v>23778.7</v>
      </c>
      <c r="AF5" s="25">
        <v>23778.7</v>
      </c>
      <c r="AG5" s="25">
        <v>23778.7</v>
      </c>
      <c r="AH5" s="25">
        <v>23778.7</v>
      </c>
      <c r="AI5" s="25">
        <v>23778.7</v>
      </c>
      <c r="AJ5" s="25">
        <v>23778.7</v>
      </c>
      <c r="AK5" s="25">
        <v>23778.7</v>
      </c>
      <c r="AL5" s="25">
        <v>23778.7</v>
      </c>
      <c r="AM5" s="25">
        <v>23778.7</v>
      </c>
      <c r="AN5" s="25">
        <v>23778.7</v>
      </c>
      <c r="AO5" s="25">
        <v>23778.7</v>
      </c>
      <c r="AP5" s="25">
        <v>23778.7</v>
      </c>
      <c r="AQ5" s="25">
        <v>23778.7</v>
      </c>
      <c r="AR5" s="25">
        <v>23778.7</v>
      </c>
      <c r="AS5" s="25">
        <v>23778.7</v>
      </c>
      <c r="AT5" s="25">
        <v>23778.7</v>
      </c>
      <c r="AU5" s="25">
        <v>23778.7</v>
      </c>
      <c r="AV5" s="25">
        <v>23778.7</v>
      </c>
      <c r="AW5" s="25">
        <v>23778.7</v>
      </c>
      <c r="AX5" s="25">
        <v>23778.7</v>
      </c>
      <c r="AY5" s="25">
        <v>23778.7</v>
      </c>
      <c r="AZ5" s="25">
        <v>23778.7</v>
      </c>
      <c r="BA5" s="25">
        <v>23778.7</v>
      </c>
      <c r="BB5" s="25">
        <v>23778.7</v>
      </c>
      <c r="BC5" s="25">
        <v>23778.7</v>
      </c>
      <c r="BD5" s="25">
        <v>23778.7</v>
      </c>
      <c r="BE5" s="25">
        <v>23778.7</v>
      </c>
      <c r="BF5" s="25">
        <v>23778.7</v>
      </c>
      <c r="BG5" s="25">
        <v>23778.7</v>
      </c>
      <c r="BH5" s="25">
        <v>23778.7</v>
      </c>
      <c r="BI5" s="25">
        <v>23778.7</v>
      </c>
      <c r="BJ5" s="25">
        <v>23778.7</v>
      </c>
      <c r="BK5" s="25">
        <v>23778.7</v>
      </c>
      <c r="BL5" s="25">
        <v>23778.7</v>
      </c>
      <c r="BM5" s="25">
        <v>23778.7</v>
      </c>
      <c r="BN5" s="25"/>
      <c r="BO5" s="27">
        <f>SUM(I5:BN5)</f>
        <v>1355385.8999999985</v>
      </c>
    </row>
    <row r="6" spans="1:67" ht="60" x14ac:dyDescent="0.25">
      <c r="A6" s="22" t="s">
        <v>6</v>
      </c>
      <c r="B6" s="29" t="s">
        <v>8</v>
      </c>
      <c r="C6" s="24">
        <v>345.87</v>
      </c>
      <c r="D6" s="25"/>
      <c r="E6" s="25"/>
      <c r="F6" s="25"/>
      <c r="G6" s="25"/>
      <c r="H6" s="25"/>
      <c r="I6" s="25"/>
      <c r="J6" s="25"/>
      <c r="K6" s="25">
        <v>345.87</v>
      </c>
      <c r="L6" s="25">
        <v>345.87</v>
      </c>
      <c r="M6" s="25">
        <v>345.87</v>
      </c>
      <c r="N6" s="25">
        <v>345.87</v>
      </c>
      <c r="O6" s="25">
        <v>345.87</v>
      </c>
      <c r="P6" s="25">
        <v>345.87</v>
      </c>
      <c r="Q6" s="25">
        <v>345.87</v>
      </c>
      <c r="R6" s="25">
        <v>345.87</v>
      </c>
      <c r="S6" s="25">
        <v>345.87</v>
      </c>
      <c r="T6" s="25">
        <v>345.87</v>
      </c>
      <c r="U6" s="25">
        <v>345.87</v>
      </c>
      <c r="V6" s="25">
        <v>345.87</v>
      </c>
      <c r="W6" s="25">
        <v>345.87</v>
      </c>
      <c r="X6" s="25">
        <v>345.87</v>
      </c>
      <c r="Y6" s="25">
        <v>345.87</v>
      </c>
      <c r="Z6" s="25">
        <v>345.87</v>
      </c>
      <c r="AA6" s="25">
        <v>345.87</v>
      </c>
      <c r="AB6" s="25">
        <v>345.87</v>
      </c>
      <c r="AC6" s="26">
        <v>345.87</v>
      </c>
      <c r="AD6" s="25">
        <v>345.87</v>
      </c>
      <c r="AE6" s="25">
        <v>345.87</v>
      </c>
      <c r="AF6" s="25">
        <v>345.87</v>
      </c>
      <c r="AG6" s="25">
        <v>345.87</v>
      </c>
      <c r="AH6" s="25">
        <v>345.87</v>
      </c>
      <c r="AI6" s="25">
        <v>345.87</v>
      </c>
      <c r="AJ6" s="25">
        <v>345.87</v>
      </c>
      <c r="AK6" s="25">
        <v>345.87</v>
      </c>
      <c r="AL6" s="25">
        <v>345.87</v>
      </c>
      <c r="AM6" s="25">
        <v>345.87</v>
      </c>
      <c r="AN6" s="25">
        <v>345.87</v>
      </c>
      <c r="AO6" s="25">
        <v>345.87</v>
      </c>
      <c r="AP6" s="25">
        <v>345.87</v>
      </c>
      <c r="AQ6" s="25">
        <v>345.87</v>
      </c>
      <c r="AR6" s="25">
        <v>345.87</v>
      </c>
      <c r="AS6" s="25">
        <v>345.87</v>
      </c>
      <c r="AT6" s="25">
        <v>345.87</v>
      </c>
      <c r="AU6" s="25">
        <v>345.87</v>
      </c>
      <c r="AV6" s="25">
        <v>345.87</v>
      </c>
      <c r="AW6" s="25">
        <v>345.87</v>
      </c>
      <c r="AX6" s="25">
        <v>345.87</v>
      </c>
      <c r="AY6" s="25">
        <v>345.87</v>
      </c>
      <c r="AZ6" s="25">
        <v>345.87</v>
      </c>
      <c r="BA6" s="25">
        <v>345.87</v>
      </c>
      <c r="BB6" s="25">
        <v>345.87</v>
      </c>
      <c r="BC6" s="25">
        <v>345.87</v>
      </c>
      <c r="BD6" s="25"/>
      <c r="BE6" s="25"/>
      <c r="BF6" s="25"/>
      <c r="BG6" s="25"/>
      <c r="BH6" s="25"/>
      <c r="BI6" s="25"/>
      <c r="BJ6" s="25"/>
      <c r="BK6" s="25"/>
      <c r="BL6" s="26"/>
      <c r="BM6" s="25"/>
      <c r="BN6" s="25"/>
      <c r="BO6" s="27">
        <f>SUM(I6:BN6)</f>
        <v>15564.150000000016</v>
      </c>
    </row>
    <row r="7" spans="1:67" ht="49.5" customHeight="1" x14ac:dyDescent="0.25">
      <c r="A7" s="22" t="s">
        <v>7</v>
      </c>
      <c r="B7" s="29" t="s">
        <v>10</v>
      </c>
      <c r="C7" s="24">
        <v>345.87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>
        <v>345.87</v>
      </c>
      <c r="Y7" s="25">
        <v>345.87</v>
      </c>
      <c r="Z7" s="25">
        <v>345.87</v>
      </c>
      <c r="AA7" s="25">
        <v>345.87</v>
      </c>
      <c r="AB7" s="25">
        <v>345.87</v>
      </c>
      <c r="AC7" s="26">
        <v>345.87</v>
      </c>
      <c r="AD7" s="25">
        <v>345.87</v>
      </c>
      <c r="AE7" s="25">
        <v>345.87</v>
      </c>
      <c r="AF7" s="25">
        <v>345.87</v>
      </c>
      <c r="AG7" s="25">
        <v>345.87</v>
      </c>
      <c r="AH7" s="25">
        <v>345.87</v>
      </c>
      <c r="AI7" s="25">
        <v>345.87</v>
      </c>
      <c r="AJ7" s="25">
        <v>345.87</v>
      </c>
      <c r="AK7" s="25">
        <v>345.87</v>
      </c>
      <c r="AL7" s="25">
        <v>345.87</v>
      </c>
      <c r="AM7" s="25">
        <v>345.87</v>
      </c>
      <c r="AN7" s="25">
        <v>345.87</v>
      </c>
      <c r="AO7" s="25">
        <v>345.87</v>
      </c>
      <c r="AP7" s="25">
        <v>345.87</v>
      </c>
      <c r="AQ7" s="25">
        <v>345.87</v>
      </c>
      <c r="AR7" s="25">
        <v>345.87</v>
      </c>
      <c r="AS7" s="25">
        <v>345.87</v>
      </c>
      <c r="AT7" s="25">
        <v>345.87</v>
      </c>
      <c r="AU7" s="25">
        <v>345.87</v>
      </c>
      <c r="AV7" s="25">
        <v>345.87</v>
      </c>
      <c r="AW7" s="25">
        <v>345.87</v>
      </c>
      <c r="AX7" s="25">
        <v>345.87</v>
      </c>
      <c r="AY7" s="25">
        <v>345.87</v>
      </c>
      <c r="AZ7" s="25">
        <v>345.87</v>
      </c>
      <c r="BA7" s="25">
        <v>345.87</v>
      </c>
      <c r="BB7" s="25">
        <v>345.87</v>
      </c>
      <c r="BC7" s="25">
        <v>345.87</v>
      </c>
      <c r="BD7" s="25"/>
      <c r="BE7" s="25"/>
      <c r="BF7" s="25"/>
      <c r="BG7" s="25"/>
      <c r="BH7" s="25"/>
      <c r="BI7" s="25"/>
      <c r="BJ7" s="25"/>
      <c r="BK7" s="25"/>
      <c r="BL7" s="26"/>
      <c r="BM7" s="25"/>
      <c r="BN7" s="25"/>
      <c r="BO7" s="27">
        <f>SUM(I7:BN7)</f>
        <v>11067.840000000006</v>
      </c>
    </row>
    <row r="8" spans="1:67" ht="60" x14ac:dyDescent="0.25">
      <c r="A8" s="22" t="s">
        <v>9</v>
      </c>
      <c r="B8" s="29" t="s">
        <v>12</v>
      </c>
      <c r="C8" s="24">
        <v>345.87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>
        <v>345.87</v>
      </c>
      <c r="AC8" s="26">
        <v>345.87</v>
      </c>
      <c r="AD8" s="25">
        <v>345.87</v>
      </c>
      <c r="AE8" s="25">
        <v>345.87</v>
      </c>
      <c r="AF8" s="25">
        <v>345.87</v>
      </c>
      <c r="AG8" s="25">
        <v>345.87</v>
      </c>
      <c r="AH8" s="25">
        <v>345.87</v>
      </c>
      <c r="AI8" s="25">
        <v>345.87</v>
      </c>
      <c r="AJ8" s="25">
        <v>345.87</v>
      </c>
      <c r="AK8" s="25">
        <v>345.87</v>
      </c>
      <c r="AL8" s="25">
        <v>345.87</v>
      </c>
      <c r="AM8" s="25">
        <v>345.87</v>
      </c>
      <c r="AN8" s="25">
        <v>345.87</v>
      </c>
      <c r="AO8" s="25">
        <v>345.87</v>
      </c>
      <c r="AP8" s="25">
        <v>345.87</v>
      </c>
      <c r="AQ8" s="25">
        <v>345.87</v>
      </c>
      <c r="AR8" s="25">
        <v>345.87</v>
      </c>
      <c r="AS8" s="25">
        <v>345.87</v>
      </c>
      <c r="AT8" s="25">
        <v>345.87</v>
      </c>
      <c r="AU8" s="25">
        <v>345.87</v>
      </c>
      <c r="AV8" s="25">
        <v>345.87</v>
      </c>
      <c r="AW8" s="25">
        <v>345.87</v>
      </c>
      <c r="AX8" s="25">
        <v>345.87</v>
      </c>
      <c r="AY8" s="25">
        <v>345.87</v>
      </c>
      <c r="AZ8" s="25">
        <v>345.87</v>
      </c>
      <c r="BA8" s="25">
        <v>345.87</v>
      </c>
      <c r="BB8" s="25">
        <v>345.87</v>
      </c>
      <c r="BC8" s="25">
        <v>345.87</v>
      </c>
      <c r="BD8" s="25"/>
      <c r="BE8" s="25"/>
      <c r="BF8" s="25"/>
      <c r="BG8" s="25"/>
      <c r="BH8" s="25"/>
      <c r="BI8" s="25"/>
      <c r="BJ8" s="25"/>
      <c r="BK8" s="25"/>
      <c r="BL8" s="26"/>
      <c r="BM8" s="25"/>
      <c r="BN8" s="25"/>
      <c r="BO8" s="27">
        <f>SUM(I8:BN8)</f>
        <v>9684.3600000000024</v>
      </c>
    </row>
    <row r="9" spans="1:67" ht="75" x14ac:dyDescent="0.25">
      <c r="A9" s="22" t="s">
        <v>24</v>
      </c>
      <c r="B9" s="29" t="s">
        <v>25</v>
      </c>
      <c r="C9" s="24">
        <v>345.87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>
        <v>345.87</v>
      </c>
      <c r="BB9" s="30">
        <v>345.87</v>
      </c>
      <c r="BC9" s="30">
        <v>345.87</v>
      </c>
      <c r="BD9" s="30"/>
      <c r="BE9" s="30"/>
      <c r="BF9" s="30"/>
      <c r="BG9" s="30"/>
      <c r="BH9" s="30"/>
      <c r="BI9" s="30"/>
      <c r="BJ9" s="30"/>
      <c r="BK9" s="30"/>
      <c r="BL9" s="31"/>
      <c r="BM9" s="30"/>
      <c r="BN9" s="30"/>
      <c r="BO9" s="27">
        <f t="shared" ref="BO9:BO14" si="0">SUM(D9:BN9)</f>
        <v>1037.6100000000001</v>
      </c>
    </row>
    <row r="10" spans="1:67" ht="45" x14ac:dyDescent="0.25">
      <c r="A10" s="34" t="s">
        <v>26</v>
      </c>
      <c r="B10" s="14" t="s">
        <v>27</v>
      </c>
      <c r="C10" s="49">
        <v>25000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5"/>
      <c r="BF10" s="25"/>
      <c r="BG10" s="25"/>
      <c r="BH10" s="25"/>
      <c r="BI10" s="25"/>
      <c r="BJ10" s="25"/>
      <c r="BK10" s="25"/>
      <c r="BL10" s="25">
        <v>25000</v>
      </c>
      <c r="BM10" s="25"/>
      <c r="BN10" s="25"/>
      <c r="BO10" s="27">
        <f t="shared" si="0"/>
        <v>25000</v>
      </c>
    </row>
    <row r="11" spans="1:67" ht="60" x14ac:dyDescent="0.25">
      <c r="A11" s="34" t="s">
        <v>28</v>
      </c>
      <c r="B11" s="14" t="s">
        <v>29</v>
      </c>
      <c r="C11" s="49">
        <v>108498.6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5"/>
      <c r="BF11" s="25"/>
      <c r="BG11" s="25"/>
      <c r="BH11" s="25"/>
      <c r="BI11" s="25"/>
      <c r="BJ11" s="25">
        <v>108498.6</v>
      </c>
      <c r="BK11" s="25"/>
      <c r="BL11" s="26"/>
      <c r="BM11" s="25"/>
      <c r="BN11" s="25"/>
      <c r="BO11" s="27">
        <f t="shared" si="0"/>
        <v>108498.6</v>
      </c>
    </row>
    <row r="12" spans="1:67" ht="60" x14ac:dyDescent="0.25">
      <c r="A12" s="34" t="s">
        <v>30</v>
      </c>
      <c r="B12" s="14" t="s">
        <v>31</v>
      </c>
      <c r="C12" s="49">
        <v>148180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2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5"/>
      <c r="BF12" s="25"/>
      <c r="BG12" s="25"/>
      <c r="BH12" s="25"/>
      <c r="BI12" s="25"/>
      <c r="BJ12" s="25"/>
      <c r="BK12" s="25"/>
      <c r="BL12" s="26">
        <v>110000</v>
      </c>
      <c r="BM12" s="25">
        <v>38180</v>
      </c>
      <c r="BN12" s="25"/>
      <c r="BO12" s="27">
        <f t="shared" si="0"/>
        <v>148180</v>
      </c>
    </row>
    <row r="13" spans="1:67" ht="60" x14ac:dyDescent="0.25">
      <c r="A13" s="34" t="s">
        <v>32</v>
      </c>
      <c r="B13" s="14" t="s">
        <v>33</v>
      </c>
      <c r="C13" s="38">
        <v>102740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2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5">
        <v>56370</v>
      </c>
      <c r="BF13" s="25"/>
      <c r="BG13" s="25">
        <v>46370</v>
      </c>
      <c r="BH13" s="25"/>
      <c r="BI13" s="25"/>
      <c r="BJ13" s="25"/>
      <c r="BK13" s="25"/>
      <c r="BL13" s="26"/>
      <c r="BM13" s="25"/>
      <c r="BN13" s="25"/>
      <c r="BO13" s="27">
        <f t="shared" si="0"/>
        <v>102740</v>
      </c>
    </row>
    <row r="14" spans="1:67" ht="60" x14ac:dyDescent="0.25">
      <c r="A14" s="34" t="s">
        <v>34</v>
      </c>
      <c r="B14" s="14" t="s">
        <v>35</v>
      </c>
      <c r="C14" s="49">
        <v>105174.22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2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28"/>
      <c r="AT14" s="28"/>
      <c r="AU14" s="28"/>
      <c r="AV14" s="28"/>
      <c r="AW14" s="28"/>
      <c r="AX14" s="28"/>
      <c r="AY14" s="28"/>
      <c r="AZ14" s="46">
        <v>105174.22</v>
      </c>
      <c r="BA14" s="28"/>
      <c r="BB14" s="28"/>
      <c r="BC14" s="28"/>
      <c r="BD14" s="28"/>
      <c r="BE14" s="25"/>
      <c r="BF14" s="25"/>
      <c r="BG14" s="25"/>
      <c r="BH14" s="25"/>
      <c r="BI14" s="25"/>
      <c r="BJ14" s="25"/>
      <c r="BK14" s="25"/>
      <c r="BL14" s="26"/>
      <c r="BM14" s="25"/>
      <c r="BN14" s="25"/>
      <c r="BO14" s="27">
        <f t="shared" si="0"/>
        <v>105174.22</v>
      </c>
    </row>
    <row r="15" spans="1:67" ht="79.5" customHeight="1" x14ac:dyDescent="0.25">
      <c r="A15" s="34" t="s">
        <v>36</v>
      </c>
      <c r="B15" s="29" t="s">
        <v>37</v>
      </c>
      <c r="C15" s="35">
        <v>21687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1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>
        <v>21687</v>
      </c>
      <c r="AR15" s="30">
        <v>0</v>
      </c>
      <c r="AS15" s="30">
        <v>0</v>
      </c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1"/>
      <c r="BM15" s="30"/>
      <c r="BN15" s="30"/>
      <c r="BO15" s="27">
        <f t="shared" ref="BO15:BO22" si="1">SUM(I15:BN15)</f>
        <v>21687</v>
      </c>
    </row>
    <row r="16" spans="1:67" ht="111.75" customHeight="1" x14ac:dyDescent="0.25">
      <c r="A16" s="34" t="s">
        <v>38</v>
      </c>
      <c r="B16" s="29" t="s">
        <v>39</v>
      </c>
      <c r="C16" s="35">
        <v>160050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1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>
        <v>0</v>
      </c>
      <c r="AR16" s="30"/>
      <c r="AS16" s="30">
        <v>53000</v>
      </c>
      <c r="AT16" s="30">
        <v>107050</v>
      </c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1"/>
      <c r="BM16" s="30"/>
      <c r="BN16" s="30"/>
      <c r="BO16" s="27">
        <f t="shared" si="1"/>
        <v>160050</v>
      </c>
    </row>
    <row r="17" spans="1:68" ht="66.75" customHeight="1" x14ac:dyDescent="0.25">
      <c r="A17" s="34" t="s">
        <v>40</v>
      </c>
      <c r="B17" s="29" t="s">
        <v>41</v>
      </c>
      <c r="C17" s="35">
        <v>177135.5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1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>
        <v>56000</v>
      </c>
      <c r="AS17" s="30">
        <v>112135.5</v>
      </c>
      <c r="AT17" s="30"/>
      <c r="AU17" s="30">
        <v>9000</v>
      </c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1"/>
      <c r="BM17" s="30"/>
      <c r="BN17" s="30"/>
      <c r="BO17" s="27">
        <f t="shared" si="1"/>
        <v>177135.5</v>
      </c>
    </row>
    <row r="18" spans="1:68" ht="66.75" customHeight="1" x14ac:dyDescent="0.25">
      <c r="A18" s="34" t="s">
        <v>14</v>
      </c>
      <c r="B18" s="29" t="s">
        <v>15</v>
      </c>
      <c r="C18" s="35">
        <v>134654.79999999999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1"/>
      <c r="AD18" s="30"/>
      <c r="AE18" s="30"/>
      <c r="AF18" s="30"/>
      <c r="AG18" s="30">
        <v>134654.79999999999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M18" s="30"/>
      <c r="BN18" s="30"/>
      <c r="BO18" s="27">
        <f t="shared" si="1"/>
        <v>134654.79999999999</v>
      </c>
    </row>
    <row r="19" spans="1:68" ht="51" customHeight="1" x14ac:dyDescent="0.25">
      <c r="A19" s="34" t="s">
        <v>16</v>
      </c>
      <c r="B19" s="29" t="s">
        <v>17</v>
      </c>
      <c r="C19" s="35">
        <v>178739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30"/>
      <c r="R19" s="30"/>
      <c r="S19" s="30"/>
      <c r="T19" s="30"/>
      <c r="U19" s="30"/>
      <c r="V19" s="30">
        <v>41715</v>
      </c>
      <c r="W19" s="30">
        <v>0</v>
      </c>
      <c r="X19" s="30"/>
      <c r="Y19" s="30">
        <v>80000</v>
      </c>
      <c r="Z19" s="30">
        <v>57024</v>
      </c>
      <c r="AA19" s="30"/>
      <c r="AB19" s="30"/>
      <c r="AC19" s="31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M19" s="30"/>
      <c r="BN19" s="30"/>
      <c r="BO19" s="27">
        <f t="shared" si="1"/>
        <v>178739</v>
      </c>
    </row>
    <row r="20" spans="1:68" ht="75" x14ac:dyDescent="0.25">
      <c r="A20" s="34" t="s">
        <v>18</v>
      </c>
      <c r="B20" s="29" t="s">
        <v>19</v>
      </c>
      <c r="C20" s="35">
        <v>43260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30"/>
      <c r="R20" s="30">
        <v>42110</v>
      </c>
      <c r="S20" s="30">
        <v>1150</v>
      </c>
      <c r="T20" s="30"/>
      <c r="U20" s="30"/>
      <c r="V20" s="28"/>
      <c r="W20" s="23"/>
      <c r="X20" s="23"/>
      <c r="Y20" s="23"/>
      <c r="Z20" s="23"/>
      <c r="AA20" s="23"/>
      <c r="AB20" s="23"/>
      <c r="AC20" s="50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50"/>
      <c r="BM20" s="23"/>
      <c r="BN20" s="23"/>
      <c r="BO20" s="27">
        <f t="shared" si="1"/>
        <v>43260</v>
      </c>
    </row>
    <row r="21" spans="1:68" ht="105.75" customHeight="1" x14ac:dyDescent="0.25">
      <c r="A21" s="34" t="s">
        <v>20</v>
      </c>
      <c r="B21" s="29" t="s">
        <v>21</v>
      </c>
      <c r="C21" s="35">
        <v>69719.97</v>
      </c>
      <c r="D21" s="25"/>
      <c r="E21" s="25"/>
      <c r="F21" s="25"/>
      <c r="G21" s="25"/>
      <c r="H21" s="25"/>
      <c r="I21" s="25"/>
      <c r="J21" s="25"/>
      <c r="K21" s="25"/>
      <c r="L21" s="25"/>
      <c r="M21" s="25">
        <v>20000</v>
      </c>
      <c r="N21" s="25"/>
      <c r="O21" s="25">
        <v>49719.97</v>
      </c>
      <c r="P21" s="25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1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1"/>
      <c r="BM21" s="30"/>
      <c r="BN21" s="30"/>
      <c r="BO21" s="27">
        <f t="shared" si="1"/>
        <v>69719.97</v>
      </c>
      <c r="BP21" s="51"/>
    </row>
    <row r="22" spans="1:68" ht="87.75" customHeight="1" thickBot="1" x14ac:dyDescent="0.3">
      <c r="A22" s="34" t="s">
        <v>22</v>
      </c>
      <c r="B22" s="14" t="s">
        <v>23</v>
      </c>
      <c r="C22" s="39">
        <v>65499</v>
      </c>
      <c r="D22" s="36"/>
      <c r="E22" s="36"/>
      <c r="F22" s="36"/>
      <c r="G22" s="36"/>
      <c r="H22" s="36"/>
      <c r="I22" s="36"/>
      <c r="J22" s="36">
        <v>10000</v>
      </c>
      <c r="K22" s="36"/>
      <c r="L22" s="36"/>
      <c r="M22" s="36"/>
      <c r="N22" s="36"/>
      <c r="O22" s="36"/>
      <c r="P22" s="36">
        <v>55499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2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2"/>
      <c r="BM22" s="37"/>
      <c r="BN22" s="37"/>
      <c r="BO22" s="47">
        <f t="shared" si="1"/>
        <v>65499</v>
      </c>
    </row>
    <row r="23" spans="1:68" ht="21" customHeight="1" thickBot="1" x14ac:dyDescent="0.3">
      <c r="A23" s="40" t="s">
        <v>11</v>
      </c>
      <c r="B23" s="52"/>
      <c r="C23" s="41">
        <f>C21+C22+C20+C10+C19+C18+C17+C16+C15+C14+C13+C12+C11+C10</f>
        <v>1365338.09</v>
      </c>
      <c r="D23" s="53">
        <f t="shared" ref="D23:BN23" si="2">D5+D6+D7+D8-D19-D21-D22-D20-D18-D17-D15-D16-D13+D9-D14-D11-D12-D10</f>
        <v>0</v>
      </c>
      <c r="E23" s="53">
        <f t="shared" si="2"/>
        <v>0</v>
      </c>
      <c r="F23" s="53">
        <f t="shared" si="2"/>
        <v>0</v>
      </c>
      <c r="G23" s="53">
        <f t="shared" si="2"/>
        <v>0</v>
      </c>
      <c r="H23" s="53">
        <f t="shared" si="2"/>
        <v>0</v>
      </c>
      <c r="I23" s="53">
        <f t="shared" si="2"/>
        <v>23778.699999999997</v>
      </c>
      <c r="J23" s="53">
        <f t="shared" si="2"/>
        <v>13778.699999999997</v>
      </c>
      <c r="K23" s="53">
        <f t="shared" si="2"/>
        <v>24124.569999999996</v>
      </c>
      <c r="L23" s="53">
        <f t="shared" si="2"/>
        <v>24124.569999999996</v>
      </c>
      <c r="M23" s="53">
        <f t="shared" si="2"/>
        <v>4124.57</v>
      </c>
      <c r="N23" s="53">
        <f t="shared" si="2"/>
        <v>24124.57</v>
      </c>
      <c r="O23" s="53">
        <f t="shared" si="2"/>
        <v>-25595.4</v>
      </c>
      <c r="P23" s="53">
        <f t="shared" si="2"/>
        <v>-31374.43</v>
      </c>
      <c r="Q23" s="53">
        <f t="shared" si="2"/>
        <v>24124.57</v>
      </c>
      <c r="R23" s="53">
        <f t="shared" si="2"/>
        <v>-17985.43</v>
      </c>
      <c r="S23" s="53">
        <f t="shared" si="2"/>
        <v>22974.57</v>
      </c>
      <c r="T23" s="53">
        <f t="shared" si="2"/>
        <v>24124.57</v>
      </c>
      <c r="U23" s="53">
        <f t="shared" si="2"/>
        <v>24124.57</v>
      </c>
      <c r="V23" s="53">
        <f t="shared" si="2"/>
        <v>-17590.43</v>
      </c>
      <c r="W23" s="53">
        <f t="shared" si="2"/>
        <v>24124.57</v>
      </c>
      <c r="X23" s="53">
        <f t="shared" si="2"/>
        <v>24470.44</v>
      </c>
      <c r="Y23" s="53">
        <f t="shared" si="2"/>
        <v>-55529.56</v>
      </c>
      <c r="Z23" s="53">
        <f t="shared" si="2"/>
        <v>-32553.56</v>
      </c>
      <c r="AA23" s="53">
        <f t="shared" si="2"/>
        <v>24470.44</v>
      </c>
      <c r="AB23" s="53">
        <f t="shared" si="2"/>
        <v>24816.309999999998</v>
      </c>
      <c r="AC23" s="53">
        <f t="shared" si="2"/>
        <v>24816.309999999998</v>
      </c>
      <c r="AD23" s="53">
        <f t="shared" si="2"/>
        <v>24816.309999999998</v>
      </c>
      <c r="AE23" s="53">
        <f t="shared" si="2"/>
        <v>24816.309999999998</v>
      </c>
      <c r="AF23" s="53">
        <f t="shared" si="2"/>
        <v>24816.309999999998</v>
      </c>
      <c r="AG23" s="53">
        <f t="shared" si="2"/>
        <v>-109838.48999999999</v>
      </c>
      <c r="AH23" s="53">
        <f t="shared" si="2"/>
        <v>24816.309999999998</v>
      </c>
      <c r="AI23" s="53">
        <f t="shared" si="2"/>
        <v>24816.309999999998</v>
      </c>
      <c r="AJ23" s="53">
        <f t="shared" si="2"/>
        <v>24816.309999999998</v>
      </c>
      <c r="AK23" s="53">
        <f t="shared" si="2"/>
        <v>24816.309999999998</v>
      </c>
      <c r="AL23" s="53">
        <f t="shared" si="2"/>
        <v>24816.309999999998</v>
      </c>
      <c r="AM23" s="53">
        <f t="shared" si="2"/>
        <v>24816.309999999998</v>
      </c>
      <c r="AN23" s="53">
        <f t="shared" si="2"/>
        <v>24816.309999999998</v>
      </c>
      <c r="AO23" s="53">
        <f t="shared" si="2"/>
        <v>24816.309999999998</v>
      </c>
      <c r="AP23" s="53">
        <f t="shared" si="2"/>
        <v>24816.309999999998</v>
      </c>
      <c r="AQ23" s="53">
        <f t="shared" si="2"/>
        <v>3129.3099999999977</v>
      </c>
      <c r="AR23" s="53">
        <f t="shared" si="2"/>
        <v>-31183.690000000002</v>
      </c>
      <c r="AS23" s="53">
        <f t="shared" si="2"/>
        <v>-140319.19</v>
      </c>
      <c r="AT23" s="53">
        <f t="shared" si="2"/>
        <v>-82233.69</v>
      </c>
      <c r="AU23" s="53">
        <f t="shared" si="2"/>
        <v>15816.309999999998</v>
      </c>
      <c r="AV23" s="53">
        <f t="shared" si="2"/>
        <v>24816.309999999998</v>
      </c>
      <c r="AW23" s="53">
        <f t="shared" si="2"/>
        <v>24816.309999999998</v>
      </c>
      <c r="AX23" s="53">
        <f t="shared" si="2"/>
        <v>24816.309999999998</v>
      </c>
      <c r="AY23" s="53">
        <f t="shared" si="2"/>
        <v>24816.309999999998</v>
      </c>
      <c r="AZ23" s="53">
        <f t="shared" si="2"/>
        <v>-80357.91</v>
      </c>
      <c r="BA23" s="53">
        <f t="shared" si="2"/>
        <v>25162.179999999997</v>
      </c>
      <c r="BB23" s="53">
        <f t="shared" si="2"/>
        <v>25162.179999999997</v>
      </c>
      <c r="BC23" s="53">
        <f t="shared" si="2"/>
        <v>25162.179999999997</v>
      </c>
      <c r="BD23" s="53">
        <f t="shared" si="2"/>
        <v>23778.7</v>
      </c>
      <c r="BE23" s="53">
        <f t="shared" si="2"/>
        <v>-32591.3</v>
      </c>
      <c r="BF23" s="53">
        <f t="shared" si="2"/>
        <v>23778.7</v>
      </c>
      <c r="BG23" s="53">
        <f t="shared" si="2"/>
        <v>-22591.3</v>
      </c>
      <c r="BH23" s="53">
        <f t="shared" si="2"/>
        <v>23778.7</v>
      </c>
      <c r="BI23" s="53">
        <f t="shared" si="2"/>
        <v>23778.7</v>
      </c>
      <c r="BJ23" s="53">
        <f t="shared" si="2"/>
        <v>-84719.900000000009</v>
      </c>
      <c r="BK23" s="53">
        <f t="shared" si="2"/>
        <v>23778.7</v>
      </c>
      <c r="BL23" s="53">
        <f t="shared" si="2"/>
        <v>-111221.3</v>
      </c>
      <c r="BM23" s="53">
        <f>BM5+BM6+BM7+BM8-BM19-BM21-BM22-BM20-BM18-BM17-BM15-BM16-BM13+BM9-BM14-BM11-BM12-BM10</f>
        <v>-14401.3</v>
      </c>
      <c r="BN23" s="53">
        <f t="shared" si="2"/>
        <v>0</v>
      </c>
      <c r="BO23" s="53">
        <f>BO5+BO6+BO7+BO8-BO19-BO21-BO22-BO20-BO18-BO17-BO15-BO16-BO13+BO9-BO14-BO11-BO12-BO10</f>
        <v>52401.769999998593</v>
      </c>
    </row>
  </sheetData>
  <mergeCells count="11">
    <mergeCell ref="A2:A3"/>
    <mergeCell ref="B2:B3"/>
    <mergeCell ref="C2:C3"/>
    <mergeCell ref="D2:P2"/>
    <mergeCell ref="Q2:AB2"/>
    <mergeCell ref="A1:BO1"/>
    <mergeCell ref="AC2:AN2"/>
    <mergeCell ref="AO2:AZ2"/>
    <mergeCell ref="BA2:BL2"/>
    <mergeCell ref="BM2:BN2"/>
    <mergeCell ref="BO2:BO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2025-02-25T03:04:53Z</dcterms:modified>
</cp:coreProperties>
</file>