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682C64E-34A0-4616-8C6B-DCB10C1CB4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Hlk14532974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32" i="1" l="1"/>
  <c r="C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</calcChain>
</file>

<file path=xl/sharedStrings.xml><?xml version="1.0" encoding="utf-8"?>
<sst xmlns="http://schemas.openxmlformats.org/spreadsheetml/2006/main" count="62" uniqueCount="62">
  <si>
    <t>Адреса МКД</t>
  </si>
  <si>
    <t>резерв</t>
  </si>
  <si>
    <t>аренда 1</t>
  </si>
  <si>
    <t>аренда 2</t>
  </si>
  <si>
    <t>Площадь жилых</t>
  </si>
  <si>
    <t>итого нарастающим итогом с начала года</t>
  </si>
  <si>
    <t>Размер резерва (руб/кв.м.), аренды (руб.)</t>
  </si>
  <si>
    <t>Итого по дому</t>
  </si>
  <si>
    <t>Л-59</t>
  </si>
  <si>
    <t>Снятие средств (ремонт кровли 7п. Машинка + карнизы арка)</t>
  </si>
  <si>
    <t>Снятие средств (ремонт асфальта перед 5п)</t>
  </si>
  <si>
    <t>Договор 10/21 от 06.09.2021</t>
  </si>
  <si>
    <t>Договор 9/21 от 06.09.2021 + доп.соглш.</t>
  </si>
  <si>
    <t>Снятие средств (материалы сантехнические на ремонт канализации в подвале 2п.)</t>
  </si>
  <si>
    <t>Снятие средств (приобретение и установка повыситильного насоса на систему ГВС)</t>
  </si>
  <si>
    <t>Снятие средств (почтовые ящики Доплата. (7760 ящики + 12720 шильдики)</t>
  </si>
  <si>
    <t>Счет № 365 от 23.11.2021</t>
  </si>
  <si>
    <t>Договор 18-21 от 01.12.2021 Максима</t>
  </si>
  <si>
    <t>Снятие средств (приобретение и установка  люков выхода на кровлю 3-7  п.)</t>
  </si>
  <si>
    <t>Доп.соглашение от 01.02.2022 Орион-телеком</t>
  </si>
  <si>
    <t>Договор №</t>
  </si>
  <si>
    <t>Снятие средств (ремонт отмостки и цоколя)</t>
  </si>
  <si>
    <r>
      <t>Договор № 9/22 от 30.05.</t>
    </r>
    <r>
      <rPr>
        <sz val="11"/>
        <color rgb="FFFF0000"/>
        <rFont val="Calibri"/>
        <family val="2"/>
        <charset val="204"/>
        <scheme val="minor"/>
      </rPr>
      <t>2022</t>
    </r>
  </si>
  <si>
    <r>
      <t>Договор 7/22 от 30.05.</t>
    </r>
    <r>
      <rPr>
        <sz val="11"/>
        <color rgb="FFFF0000"/>
        <rFont val="Calibri"/>
        <family val="2"/>
        <charset val="204"/>
        <scheme val="minor"/>
      </rPr>
      <t>2022</t>
    </r>
    <r>
      <rPr>
        <sz val="11"/>
        <color theme="1"/>
        <rFont val="Calibri"/>
        <family val="2"/>
        <charset val="204"/>
        <scheme val="minor"/>
      </rPr>
      <t xml:space="preserve"> (швы 109 п.м.) </t>
    </r>
  </si>
  <si>
    <t>Снятие средств (швы - 109 п.м.)</t>
  </si>
  <si>
    <t>Снятие средств (ремонт кровли -4п и вентиляционные шахты 200м.кв)</t>
  </si>
  <si>
    <r>
      <t>Договор 10/22 от 15.09.</t>
    </r>
    <r>
      <rPr>
        <sz val="11"/>
        <color rgb="FFFF0000"/>
        <rFont val="Calibri"/>
        <family val="2"/>
        <charset val="204"/>
        <scheme val="minor"/>
      </rPr>
      <t>2022</t>
    </r>
  </si>
  <si>
    <r>
      <t>Счет №2006  от 13.01.</t>
    </r>
    <r>
      <rPr>
        <sz val="11"/>
        <color rgb="FFFF0000"/>
        <rFont val="Calibri"/>
        <family val="2"/>
        <charset val="204"/>
        <scheme val="minor"/>
      </rPr>
      <t>2022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</si>
  <si>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Счет №175 от 08.08.</t>
    </r>
    <r>
      <rPr>
        <sz val="11"/>
        <color rgb="FFFF0000"/>
        <rFont val="Calibri"/>
        <family val="2"/>
        <charset val="204"/>
        <scheme val="minor"/>
      </rPr>
      <t>2022</t>
    </r>
  </si>
  <si>
    <t>Снятие средств (изготовление газонных ограждений -25 шт. по 2 м.)</t>
  </si>
  <si>
    <r>
      <t>Счет 108 от 19.04.</t>
    </r>
    <r>
      <rPr>
        <sz val="11"/>
        <color rgb="FFFF0000"/>
        <rFont val="Calibri"/>
        <family val="2"/>
        <charset val="204"/>
        <scheme val="minor"/>
      </rPr>
      <t>2023</t>
    </r>
  </si>
  <si>
    <t>Снятие средств (ремонт полов 1,2 подъездов с 1 по 9 этажи)</t>
  </si>
  <si>
    <r>
      <t>Договор 09/23 от 24.04.</t>
    </r>
    <r>
      <rPr>
        <sz val="11"/>
        <color rgb="FFFF0000"/>
        <rFont val="Calibri"/>
        <family val="2"/>
        <charset val="204"/>
        <scheme val="minor"/>
      </rPr>
      <t>2023</t>
    </r>
  </si>
  <si>
    <t>Снятие средств (изгтовление ограждений для тротуаров -11 шт по 2м)</t>
  </si>
  <si>
    <t>счет №154 от 23.05.2023</t>
  </si>
  <si>
    <r>
      <t>Договор 15/23 от 22.05.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</si>
  <si>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Снятие средств  Ремонт межпанельных швов -23 п.м.</t>
  </si>
  <si>
    <t>Снятие средств (монтаж ограждений для тротуаров -36 шт по 2м)</t>
  </si>
  <si>
    <r>
      <t>Договор 17/23 от 12.06.</t>
    </r>
    <r>
      <rPr>
        <sz val="11"/>
        <color rgb="FFFF0000"/>
        <rFont val="Calibri"/>
        <family val="2"/>
        <charset val="204"/>
        <scheme val="minor"/>
      </rPr>
      <t>2023</t>
    </r>
  </si>
  <si>
    <t>Снятие средств (выполнение работ по асфальт. Площадок рядом сподъездами)</t>
  </si>
  <si>
    <r>
      <t>Договор 20/23 от 15.06.</t>
    </r>
    <r>
      <rPr>
        <sz val="11"/>
        <color rgb="FFFF0000"/>
        <rFont val="Calibri"/>
        <family val="2"/>
        <charset val="204"/>
        <scheme val="minor"/>
      </rPr>
      <t>2023</t>
    </r>
  </si>
  <si>
    <t>Снятие средств  приобретение полусфер -8 шт.</t>
  </si>
  <si>
    <t>Счет, товарная накладная  №396 от 06.09.2023</t>
  </si>
  <si>
    <t>Снятие средств  Замена запорной арматуры в узлах ввода на шаровую</t>
  </si>
  <si>
    <t>Счет, товарная накладная  №203 от 17.07.2023</t>
  </si>
  <si>
    <t>Снятие средств (ремонт полов 7 подъезд  с 1 по 9 этажи)</t>
  </si>
  <si>
    <r>
      <t>Договор 33/23 от 08.12.</t>
    </r>
    <r>
      <rPr>
        <sz val="11"/>
        <color rgb="FFFF0000"/>
        <rFont val="Calibri"/>
        <family val="2"/>
        <charset val="204"/>
        <scheme val="minor"/>
      </rPr>
      <t>2023</t>
    </r>
  </si>
  <si>
    <t>12            2019 г.</t>
  </si>
  <si>
    <t>Аренда собственников за кладовки в подъездах</t>
  </si>
  <si>
    <t>с 01.12.2023</t>
  </si>
  <si>
    <t>аренда 3                                  (колясочные)</t>
  </si>
  <si>
    <t>Снятие средств (замена тамбурных дверей 1-7 под.)</t>
  </si>
  <si>
    <r>
      <t>Договор 182/24 от 05.12.</t>
    </r>
    <r>
      <rPr>
        <sz val="11"/>
        <color rgb="FFFF0000"/>
        <rFont val="Calibri"/>
        <family val="2"/>
        <charset val="204"/>
        <scheme val="minor"/>
      </rPr>
      <t>2024</t>
    </r>
  </si>
  <si>
    <t>Снятие средств (монтаж площадки под тениссный стол -50%)</t>
  </si>
  <si>
    <r>
      <t>Договор 10/24 от 22.05.</t>
    </r>
    <r>
      <rPr>
        <sz val="11"/>
        <color rgb="FFFF0000"/>
        <rFont val="Calibri"/>
        <family val="2"/>
        <charset val="204"/>
        <scheme val="minor"/>
      </rPr>
      <t>2024</t>
    </r>
  </si>
  <si>
    <t>Снятие средств (ремонт швов -33 )</t>
  </si>
  <si>
    <t xml:space="preserve">Договор 7/24 от 15.05.2024 (швы   33 п.м.) </t>
  </si>
  <si>
    <t>Снятие средств (ремонт входных групп 1-7 под.)</t>
  </si>
  <si>
    <r>
      <t>Договор 5/24 от 22.04.</t>
    </r>
    <r>
      <rPr>
        <sz val="11"/>
        <color rgb="FFFF0000"/>
        <rFont val="Calibri"/>
        <family val="2"/>
        <charset val="204"/>
        <scheme val="minor"/>
      </rPr>
      <t>2024</t>
    </r>
    <r>
      <rPr>
        <sz val="11"/>
        <color theme="1"/>
        <rFont val="Calibri"/>
        <family val="2"/>
        <charset val="204"/>
        <scheme val="minor"/>
      </rPr>
      <t xml:space="preserve"> + доп.соглашение по кровлям</t>
    </r>
  </si>
  <si>
    <t>Снятие средств (ремонт полов 6 подъезд  с 1 по 9 этажи)</t>
  </si>
  <si>
    <r>
      <t>Договор 01/24 от 19.02.</t>
    </r>
    <r>
      <rPr>
        <sz val="11"/>
        <color rgb="FFFF0000"/>
        <rFont val="Calibri"/>
        <family val="2"/>
        <charset val="204"/>
        <scheme val="minor"/>
      </rPr>
      <t>2024</t>
    </r>
  </si>
  <si>
    <t>Мониторинг расходования целевых средств на ТР по Ленинградский, 59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</si>
</sst>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0" borderId="6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0" xfId="0" applyFont="1"/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19" xfId="0" applyFont="1" applyBorder="1"/>
    <xf numFmtId="0" fontId="0" fillId="0" borderId="20" xfId="0" applyBorder="1"/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2"/>
  <sheetViews>
    <sheetView tabSelected="1" topLeftCell="V1" workbookViewId="0">
      <selection activeCell="A2" sqref="A2:A3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4" width="14.85546875" customWidth="1"/>
    <col min="5" max="8" width="15.140625" customWidth="1"/>
    <col min="9" max="10" width="15.5703125" customWidth="1"/>
    <col min="11" max="11" width="15.5703125" style="23" customWidth="1"/>
    <col min="12" max="45" width="15.5703125" customWidth="1"/>
    <col min="46" max="46" width="15.5703125" style="23" customWidth="1"/>
    <col min="47" max="48" width="15.5703125" customWidth="1"/>
    <col min="49" max="49" width="20.7109375" customWidth="1"/>
    <col min="51" max="51" width="9.85546875" bestFit="1" customWidth="1"/>
  </cols>
  <sheetData>
    <row r="1" spans="1:53" ht="15.75" thickBo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</row>
    <row r="2" spans="1:53" ht="18.75" customHeight="1" x14ac:dyDescent="0.25">
      <c r="A2" s="54" t="s">
        <v>0</v>
      </c>
      <c r="B2" s="56" t="s">
        <v>4</v>
      </c>
      <c r="C2" s="56" t="s">
        <v>6</v>
      </c>
      <c r="D2" s="52">
        <v>2020</v>
      </c>
      <c r="E2" s="59">
        <v>2021</v>
      </c>
      <c r="F2" s="59"/>
      <c r="G2" s="59"/>
      <c r="H2" s="59"/>
      <c r="I2" s="59"/>
      <c r="J2" s="60"/>
      <c r="K2" s="61">
        <v>2022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59">
        <v>2023</v>
      </c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59">
        <v>2024</v>
      </c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1">
        <v>2025</v>
      </c>
      <c r="AV2" s="63"/>
      <c r="AW2" s="64" t="s">
        <v>5</v>
      </c>
    </row>
    <row r="3" spans="1:53" s="4" customFormat="1" ht="78" customHeight="1" thickBot="1" x14ac:dyDescent="0.3">
      <c r="A3" s="55"/>
      <c r="B3" s="57"/>
      <c r="C3" s="57"/>
      <c r="D3" s="1" t="s">
        <v>47</v>
      </c>
      <c r="E3" s="2">
        <v>7</v>
      </c>
      <c r="F3" s="2">
        <v>8</v>
      </c>
      <c r="G3" s="2">
        <v>9</v>
      </c>
      <c r="H3" s="2">
        <v>10</v>
      </c>
      <c r="I3" s="2">
        <v>11</v>
      </c>
      <c r="J3" s="2">
        <v>12</v>
      </c>
      <c r="K3" s="3">
        <v>1</v>
      </c>
      <c r="L3" s="2">
        <v>2</v>
      </c>
      <c r="M3" s="2">
        <v>3</v>
      </c>
      <c r="N3" s="2">
        <v>4</v>
      </c>
      <c r="O3" s="2">
        <v>5</v>
      </c>
      <c r="P3" s="2">
        <v>6</v>
      </c>
      <c r="Q3" s="2">
        <v>7</v>
      </c>
      <c r="R3" s="2">
        <v>8</v>
      </c>
      <c r="S3" s="2">
        <v>9</v>
      </c>
      <c r="T3" s="2">
        <v>10</v>
      </c>
      <c r="U3" s="2">
        <v>11</v>
      </c>
      <c r="V3" s="2">
        <v>12</v>
      </c>
      <c r="W3" s="2">
        <v>1</v>
      </c>
      <c r="X3" s="2">
        <v>2</v>
      </c>
      <c r="Y3" s="2">
        <v>3</v>
      </c>
      <c r="Z3" s="2">
        <v>4</v>
      </c>
      <c r="AA3" s="2">
        <v>5</v>
      </c>
      <c r="AB3" s="2">
        <v>6</v>
      </c>
      <c r="AC3" s="2">
        <v>7</v>
      </c>
      <c r="AD3" s="2">
        <v>8</v>
      </c>
      <c r="AE3" s="2">
        <v>9</v>
      </c>
      <c r="AF3" s="2">
        <v>10</v>
      </c>
      <c r="AG3" s="2">
        <v>11</v>
      </c>
      <c r="AH3" s="2">
        <v>12</v>
      </c>
      <c r="AI3" s="2">
        <v>1</v>
      </c>
      <c r="AJ3" s="2">
        <v>2</v>
      </c>
      <c r="AK3" s="2">
        <v>3</v>
      </c>
      <c r="AL3" s="2">
        <v>4</v>
      </c>
      <c r="AM3" s="2">
        <v>5</v>
      </c>
      <c r="AN3" s="2">
        <v>6</v>
      </c>
      <c r="AO3" s="2">
        <v>7</v>
      </c>
      <c r="AP3" s="2">
        <v>8</v>
      </c>
      <c r="AQ3" s="2">
        <v>9</v>
      </c>
      <c r="AR3" s="2">
        <v>10</v>
      </c>
      <c r="AS3" s="2">
        <v>11</v>
      </c>
      <c r="AT3" s="3">
        <v>12</v>
      </c>
      <c r="AU3" s="2">
        <v>1</v>
      </c>
      <c r="AV3" s="2">
        <v>2</v>
      </c>
      <c r="AW3" s="65"/>
    </row>
    <row r="4" spans="1:53" ht="21" customHeight="1" x14ac:dyDescent="0.3">
      <c r="A4" s="5" t="s">
        <v>8</v>
      </c>
      <c r="B4" s="6">
        <v>15484.8</v>
      </c>
      <c r="C4" s="6"/>
      <c r="D4" s="6" t="s">
        <v>49</v>
      </c>
      <c r="E4" s="29"/>
      <c r="F4" s="29"/>
      <c r="G4" s="29"/>
      <c r="H4" s="29"/>
      <c r="I4" s="29"/>
      <c r="J4" s="29"/>
      <c r="K4" s="30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0"/>
      <c r="AU4" s="29"/>
      <c r="AV4" s="29"/>
      <c r="AW4" s="31">
        <f>SUM(D4:D4)</f>
        <v>0</v>
      </c>
    </row>
    <row r="5" spans="1:53" ht="18.75" x14ac:dyDescent="0.25">
      <c r="A5" s="7" t="s">
        <v>1</v>
      </c>
      <c r="B5" s="36"/>
      <c r="C5" s="8">
        <v>4.5</v>
      </c>
      <c r="D5" s="8">
        <v>6</v>
      </c>
      <c r="E5" s="9"/>
      <c r="F5" s="9">
        <v>69681.600000000006</v>
      </c>
      <c r="G5" s="9">
        <v>69681.600000000006</v>
      </c>
      <c r="H5" s="9">
        <v>69681.600000000006</v>
      </c>
      <c r="I5" s="9">
        <v>69681.600000000006</v>
      </c>
      <c r="J5" s="9">
        <v>69681.600000000006</v>
      </c>
      <c r="K5" s="10">
        <v>69681.600000000006</v>
      </c>
      <c r="L5" s="9">
        <v>69681.600000000006</v>
      </c>
      <c r="M5" s="9">
        <v>69681.600000000006</v>
      </c>
      <c r="N5" s="9">
        <v>69681.600000000006</v>
      </c>
      <c r="O5" s="9">
        <v>69681.600000000006</v>
      </c>
      <c r="P5" s="9">
        <v>69681.600000000006</v>
      </c>
      <c r="Q5" s="9">
        <v>69681.600000000006</v>
      </c>
      <c r="R5" s="9">
        <v>69681.600000000006</v>
      </c>
      <c r="S5" s="9">
        <v>69681.600000000006</v>
      </c>
      <c r="T5" s="9">
        <v>69681.600000000006</v>
      </c>
      <c r="U5" s="9">
        <v>69681.600000000006</v>
      </c>
      <c r="V5" s="9">
        <v>69681.600000000006</v>
      </c>
      <c r="W5" s="9">
        <v>69681.600000000006</v>
      </c>
      <c r="X5" s="9">
        <v>69681.600000000006</v>
      </c>
      <c r="Y5" s="9">
        <v>69681.600000000006</v>
      </c>
      <c r="Z5" s="9">
        <v>69681.600000000006</v>
      </c>
      <c r="AA5" s="9">
        <v>69681.600000000006</v>
      </c>
      <c r="AB5" s="9">
        <v>69681.600000000006</v>
      </c>
      <c r="AC5" s="9">
        <v>69681.600000000006</v>
      </c>
      <c r="AD5" s="9">
        <v>69681.600000000006</v>
      </c>
      <c r="AE5" s="9">
        <v>69681.600000000006</v>
      </c>
      <c r="AF5" s="9">
        <v>69681.600000000006</v>
      </c>
      <c r="AG5" s="9">
        <v>69681.600000000006</v>
      </c>
      <c r="AH5" s="9">
        <v>92908.800000000003</v>
      </c>
      <c r="AI5" s="9">
        <v>92908.800000000003</v>
      </c>
      <c r="AJ5" s="9">
        <v>92908.800000000003</v>
      </c>
      <c r="AK5" s="9">
        <v>92908.800000000003</v>
      </c>
      <c r="AL5" s="9">
        <v>92908.800000000003</v>
      </c>
      <c r="AM5" s="9">
        <v>92908.800000000003</v>
      </c>
      <c r="AN5" s="9">
        <v>92908.800000000003</v>
      </c>
      <c r="AO5" s="9">
        <v>92908.800000000003</v>
      </c>
      <c r="AP5" s="9">
        <v>92908.800000000003</v>
      </c>
      <c r="AQ5" s="9">
        <v>92908.800000000003</v>
      </c>
      <c r="AR5" s="9">
        <v>92908.800000000003</v>
      </c>
      <c r="AS5" s="9">
        <v>92908.800000000003</v>
      </c>
      <c r="AT5" s="9">
        <v>92908.800000000003</v>
      </c>
      <c r="AU5" s="9">
        <v>92908.800000000003</v>
      </c>
      <c r="AV5" s="9"/>
      <c r="AW5" s="11">
        <f t="shared" ref="AW5:AW31" si="0">SUM(D5:AV5)</f>
        <v>3251813.9999999986</v>
      </c>
    </row>
    <row r="6" spans="1:53" ht="49.5" customHeight="1" x14ac:dyDescent="0.25">
      <c r="A6" s="7" t="s">
        <v>2</v>
      </c>
      <c r="B6" s="12" t="s">
        <v>17</v>
      </c>
      <c r="C6" s="8">
        <v>1238.78</v>
      </c>
      <c r="D6" s="9"/>
      <c r="E6" s="13"/>
      <c r="F6" s="13"/>
      <c r="G6" s="13"/>
      <c r="H6" s="13"/>
      <c r="I6" s="13"/>
      <c r="J6" s="13">
        <v>1238.78</v>
      </c>
      <c r="K6" s="14">
        <v>1238.78</v>
      </c>
      <c r="L6" s="13">
        <v>1238.78</v>
      </c>
      <c r="M6" s="13">
        <v>1238.78</v>
      </c>
      <c r="N6" s="13">
        <v>1238.78</v>
      </c>
      <c r="O6" s="13">
        <v>1238.78</v>
      </c>
      <c r="P6" s="13">
        <v>1238.78</v>
      </c>
      <c r="Q6" s="13">
        <v>1238.78</v>
      </c>
      <c r="R6" s="13">
        <v>1238.78</v>
      </c>
      <c r="S6" s="13">
        <v>1238.78</v>
      </c>
      <c r="T6" s="13">
        <v>1238.78</v>
      </c>
      <c r="U6" s="13">
        <v>1238.78</v>
      </c>
      <c r="V6" s="13">
        <v>1238.78</v>
      </c>
      <c r="W6" s="13">
        <v>1238.78</v>
      </c>
      <c r="X6" s="13">
        <v>1238.78</v>
      </c>
      <c r="Y6" s="13">
        <v>1238.78</v>
      </c>
      <c r="Z6" s="13">
        <v>1238.78</v>
      </c>
      <c r="AA6" s="13">
        <v>1238.78</v>
      </c>
      <c r="AB6" s="13">
        <v>1238.78</v>
      </c>
      <c r="AC6" s="13">
        <v>1238.78</v>
      </c>
      <c r="AD6" s="13">
        <v>1238.78</v>
      </c>
      <c r="AE6" s="13">
        <v>1238.78</v>
      </c>
      <c r="AF6" s="13">
        <v>1238.78</v>
      </c>
      <c r="AG6" s="13">
        <v>1238.78</v>
      </c>
      <c r="AH6" s="13">
        <v>1238.78</v>
      </c>
      <c r="AI6" s="13">
        <v>1238.78</v>
      </c>
      <c r="AJ6" s="13">
        <v>1238.78</v>
      </c>
      <c r="AK6" s="13">
        <v>1238.78</v>
      </c>
      <c r="AL6" s="13"/>
      <c r="AM6" s="13"/>
      <c r="AN6" s="13"/>
      <c r="AO6" s="13"/>
      <c r="AP6" s="13"/>
      <c r="AQ6" s="13"/>
      <c r="AR6" s="13"/>
      <c r="AS6" s="13"/>
      <c r="AT6" s="14"/>
      <c r="AU6" s="13"/>
      <c r="AV6" s="13"/>
      <c r="AW6" s="11">
        <f t="shared" si="0"/>
        <v>34685.839999999989</v>
      </c>
    </row>
    <row r="7" spans="1:53" ht="45" x14ac:dyDescent="0.25">
      <c r="A7" s="7" t="s">
        <v>3</v>
      </c>
      <c r="B7" s="12" t="s">
        <v>19</v>
      </c>
      <c r="C7" s="8">
        <v>1238.78</v>
      </c>
      <c r="D7" s="9"/>
      <c r="E7" s="13"/>
      <c r="F7" s="13"/>
      <c r="G7" s="13"/>
      <c r="H7" s="13"/>
      <c r="I7" s="13"/>
      <c r="J7" s="13"/>
      <c r="K7" s="14"/>
      <c r="L7" s="32">
        <v>1238.78</v>
      </c>
      <c r="M7" s="32">
        <v>1238.78</v>
      </c>
      <c r="N7" s="32">
        <v>1238.78</v>
      </c>
      <c r="O7" s="32">
        <v>1238.78</v>
      </c>
      <c r="P7" s="32">
        <v>1238.78</v>
      </c>
      <c r="Q7" s="32">
        <v>1238.78</v>
      </c>
      <c r="R7" s="32">
        <v>1238.78</v>
      </c>
      <c r="S7" s="32">
        <v>1238.78</v>
      </c>
      <c r="T7" s="32">
        <v>1238.78</v>
      </c>
      <c r="U7" s="32">
        <v>1238.78</v>
      </c>
      <c r="V7" s="32">
        <v>1238.78</v>
      </c>
      <c r="W7" s="32">
        <v>1238.78</v>
      </c>
      <c r="X7" s="32">
        <v>1238.78</v>
      </c>
      <c r="Y7" s="32">
        <v>1238.78</v>
      </c>
      <c r="Z7" s="32">
        <v>1238.78</v>
      </c>
      <c r="AA7" s="32">
        <v>1238.78</v>
      </c>
      <c r="AB7" s="32">
        <v>1238.78</v>
      </c>
      <c r="AC7" s="32">
        <v>1238.78</v>
      </c>
      <c r="AD7" s="32">
        <v>1238.78</v>
      </c>
      <c r="AE7" s="32">
        <v>1238.78</v>
      </c>
      <c r="AF7" s="32">
        <v>1238.78</v>
      </c>
      <c r="AG7" s="32">
        <v>1238.78</v>
      </c>
      <c r="AH7" s="32">
        <v>1238.78</v>
      </c>
      <c r="AI7" s="32">
        <v>1238.78</v>
      </c>
      <c r="AJ7" s="32">
        <v>1238.78</v>
      </c>
      <c r="AK7" s="32">
        <v>1238.78</v>
      </c>
      <c r="AL7" s="32"/>
      <c r="AM7" s="32"/>
      <c r="AN7" s="32"/>
      <c r="AO7" s="32"/>
      <c r="AP7" s="32"/>
      <c r="AQ7" s="32"/>
      <c r="AR7" s="32"/>
      <c r="AS7" s="32"/>
      <c r="AT7" s="39"/>
      <c r="AU7" s="32"/>
      <c r="AV7" s="32"/>
      <c r="AW7" s="11">
        <f t="shared" si="0"/>
        <v>32208.279999999988</v>
      </c>
    </row>
    <row r="8" spans="1:53" ht="60" x14ac:dyDescent="0.25">
      <c r="A8" s="40" t="s">
        <v>50</v>
      </c>
      <c r="B8" s="12" t="s">
        <v>48</v>
      </c>
      <c r="C8" s="8">
        <v>3360</v>
      </c>
      <c r="D8" s="9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>
        <v>3360</v>
      </c>
      <c r="AM8" s="13">
        <v>3360</v>
      </c>
      <c r="AN8" s="13">
        <v>3360</v>
      </c>
      <c r="AO8" s="13">
        <v>3360</v>
      </c>
      <c r="AP8" s="13">
        <v>3360</v>
      </c>
      <c r="AQ8" s="13">
        <v>3360</v>
      </c>
      <c r="AR8" s="13">
        <v>3360</v>
      </c>
      <c r="AS8" s="13">
        <v>3360</v>
      </c>
      <c r="AT8" s="13">
        <v>3360</v>
      </c>
      <c r="AU8" s="13"/>
      <c r="AV8" s="13"/>
      <c r="AW8" s="11">
        <f t="shared" si="0"/>
        <v>30240</v>
      </c>
    </row>
    <row r="9" spans="1:53" ht="45" x14ac:dyDescent="0.25">
      <c r="A9" s="25" t="s">
        <v>51</v>
      </c>
      <c r="B9" s="1" t="s">
        <v>52</v>
      </c>
      <c r="C9" s="26">
        <v>609000</v>
      </c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>
        <v>0</v>
      </c>
      <c r="U9" s="28">
        <v>0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>
        <v>243600</v>
      </c>
      <c r="AU9" s="28">
        <v>300000</v>
      </c>
      <c r="AV9" s="28"/>
      <c r="AW9" s="11">
        <f t="shared" si="0"/>
        <v>543600</v>
      </c>
    </row>
    <row r="10" spans="1:53" ht="60" x14ac:dyDescent="0.25">
      <c r="A10" s="25" t="s">
        <v>53</v>
      </c>
      <c r="B10" s="1" t="s">
        <v>54</v>
      </c>
      <c r="C10" s="26">
        <v>78305.5</v>
      </c>
      <c r="D10" s="27"/>
      <c r="E10" s="28"/>
      <c r="F10" s="28"/>
      <c r="G10" s="28"/>
      <c r="H10" s="28"/>
      <c r="I10" s="28"/>
      <c r="J10" s="28"/>
      <c r="K10" s="19"/>
      <c r="L10" s="28"/>
      <c r="M10" s="28"/>
      <c r="N10" s="28"/>
      <c r="O10" s="28"/>
      <c r="P10" s="28"/>
      <c r="Q10" s="28"/>
      <c r="R10" s="28"/>
      <c r="S10" s="28"/>
      <c r="T10" s="28">
        <v>0</v>
      </c>
      <c r="U10" s="28">
        <v>0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>
        <v>60000</v>
      </c>
      <c r="AO10" s="28">
        <v>18305.5</v>
      </c>
      <c r="AP10" s="28"/>
      <c r="AQ10" s="28"/>
      <c r="AR10" s="28"/>
      <c r="AS10" s="28"/>
      <c r="AT10" s="19"/>
      <c r="AU10" s="28"/>
      <c r="AV10" s="28"/>
      <c r="AW10" s="11">
        <f t="shared" si="0"/>
        <v>78305.5</v>
      </c>
    </row>
    <row r="11" spans="1:53" s="23" customFormat="1" ht="45" x14ac:dyDescent="0.25">
      <c r="A11" s="15" t="s">
        <v>55</v>
      </c>
      <c r="B11" s="16" t="s">
        <v>56</v>
      </c>
      <c r="C11" s="17">
        <v>29700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21"/>
      <c r="AI11" s="20"/>
      <c r="AJ11" s="20"/>
      <c r="AK11" s="20"/>
      <c r="AL11" s="20">
        <v>0</v>
      </c>
      <c r="AM11" s="20"/>
      <c r="AN11" s="21">
        <v>29700</v>
      </c>
      <c r="AO11" s="20"/>
      <c r="AP11" s="20"/>
      <c r="AQ11" s="20"/>
      <c r="AR11" s="20"/>
      <c r="AS11" s="20"/>
      <c r="AT11" s="20"/>
      <c r="AU11" s="20"/>
      <c r="AV11" s="20"/>
      <c r="AW11" s="22">
        <f t="shared" si="0"/>
        <v>29700</v>
      </c>
      <c r="BA11" s="24"/>
    </row>
    <row r="12" spans="1:53" ht="60" x14ac:dyDescent="0.25">
      <c r="A12" s="25" t="s">
        <v>57</v>
      </c>
      <c r="B12" s="1" t="s">
        <v>58</v>
      </c>
      <c r="C12" s="26">
        <v>878191</v>
      </c>
      <c r="D12" s="27"/>
      <c r="E12" s="28"/>
      <c r="F12" s="28"/>
      <c r="G12" s="28"/>
      <c r="H12" s="28"/>
      <c r="I12" s="28"/>
      <c r="J12" s="28"/>
      <c r="K12" s="19"/>
      <c r="L12" s="28"/>
      <c r="M12" s="28"/>
      <c r="N12" s="28"/>
      <c r="O12" s="28"/>
      <c r="P12" s="28"/>
      <c r="Q12" s="28"/>
      <c r="R12" s="28"/>
      <c r="S12" s="28"/>
      <c r="T12" s="28">
        <v>0</v>
      </c>
      <c r="U12" s="28">
        <v>0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>
        <v>342692</v>
      </c>
      <c r="AM12" s="28"/>
      <c r="AN12" s="28"/>
      <c r="AO12" s="28"/>
      <c r="AP12" s="28">
        <v>250000</v>
      </c>
      <c r="AQ12" s="28">
        <v>285499</v>
      </c>
      <c r="AR12" s="28"/>
      <c r="AS12" s="28"/>
      <c r="AT12" s="19"/>
      <c r="AU12" s="28"/>
      <c r="AV12" s="28"/>
      <c r="AW12" s="11">
        <f t="shared" si="0"/>
        <v>878191</v>
      </c>
    </row>
    <row r="13" spans="1:53" ht="60" x14ac:dyDescent="0.25">
      <c r="A13" s="25" t="s">
        <v>59</v>
      </c>
      <c r="B13" s="1" t="s">
        <v>60</v>
      </c>
      <c r="C13" s="26">
        <v>211252</v>
      </c>
      <c r="D13" s="27"/>
      <c r="E13" s="28"/>
      <c r="F13" s="28"/>
      <c r="G13" s="28"/>
      <c r="H13" s="28"/>
      <c r="I13" s="28"/>
      <c r="J13" s="28"/>
      <c r="K13" s="19"/>
      <c r="L13" s="28"/>
      <c r="M13" s="28"/>
      <c r="N13" s="28"/>
      <c r="O13" s="28"/>
      <c r="P13" s="28"/>
      <c r="Q13" s="28"/>
      <c r="R13" s="28"/>
      <c r="S13" s="28"/>
      <c r="T13" s="28">
        <v>0</v>
      </c>
      <c r="U13" s="28">
        <v>0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>
        <v>100000</v>
      </c>
      <c r="AK13" s="28">
        <v>50705</v>
      </c>
      <c r="AL13" s="28"/>
      <c r="AM13" s="28">
        <v>60547</v>
      </c>
      <c r="AN13" s="28"/>
      <c r="AO13" s="28"/>
      <c r="AP13" s="28"/>
      <c r="AQ13" s="28"/>
      <c r="AR13" s="28"/>
      <c r="AS13" s="28"/>
      <c r="AT13" s="19"/>
      <c r="AU13" s="28"/>
      <c r="AV13" s="28"/>
      <c r="AW13" s="11">
        <f t="shared" si="0"/>
        <v>211252</v>
      </c>
    </row>
    <row r="14" spans="1:53" ht="60" x14ac:dyDescent="0.25">
      <c r="A14" s="25" t="s">
        <v>45</v>
      </c>
      <c r="B14" s="1" t="s">
        <v>46</v>
      </c>
      <c r="C14" s="26">
        <v>211252</v>
      </c>
      <c r="D14" s="27"/>
      <c r="E14" s="28"/>
      <c r="F14" s="28"/>
      <c r="G14" s="28"/>
      <c r="H14" s="28"/>
      <c r="I14" s="28"/>
      <c r="J14" s="28"/>
      <c r="K14" s="19"/>
      <c r="L14" s="28"/>
      <c r="M14" s="28"/>
      <c r="N14" s="28"/>
      <c r="O14" s="28"/>
      <c r="P14" s="28"/>
      <c r="Q14" s="28"/>
      <c r="R14" s="28"/>
      <c r="S14" s="28"/>
      <c r="T14" s="28">
        <v>0</v>
      </c>
      <c r="U14" s="28">
        <v>0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>
        <v>100000</v>
      </c>
      <c r="AI14" s="28">
        <v>60547</v>
      </c>
      <c r="AJ14" s="28">
        <v>50705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19"/>
      <c r="AU14" s="28"/>
      <c r="AV14" s="28"/>
      <c r="AW14" s="11">
        <f t="shared" si="0"/>
        <v>211252</v>
      </c>
    </row>
    <row r="15" spans="1:53" ht="60" x14ac:dyDescent="0.25">
      <c r="A15" s="25" t="s">
        <v>41</v>
      </c>
      <c r="B15" s="1" t="s">
        <v>42</v>
      </c>
      <c r="C15" s="26">
        <v>11960</v>
      </c>
      <c r="D15" s="27"/>
      <c r="E15" s="28"/>
      <c r="F15" s="28"/>
      <c r="G15" s="28"/>
      <c r="H15" s="28"/>
      <c r="I15" s="28"/>
      <c r="J15" s="28"/>
      <c r="K15" s="19"/>
      <c r="L15" s="28"/>
      <c r="M15" s="28"/>
      <c r="N15" s="28"/>
      <c r="O15" s="28"/>
      <c r="P15" s="28"/>
      <c r="Q15" s="28"/>
      <c r="R15" s="28"/>
      <c r="S15" s="28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>
        <v>11960</v>
      </c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0"/>
      <c r="AU15" s="21"/>
      <c r="AV15" s="21"/>
      <c r="AW15" s="11">
        <f t="shared" si="0"/>
        <v>11960</v>
      </c>
    </row>
    <row r="16" spans="1:53" ht="60" x14ac:dyDescent="0.25">
      <c r="A16" s="25" t="s">
        <v>43</v>
      </c>
      <c r="B16" s="1" t="s">
        <v>44</v>
      </c>
      <c r="C16" s="26">
        <v>58639</v>
      </c>
      <c r="D16" s="27"/>
      <c r="E16" s="28"/>
      <c r="F16" s="28"/>
      <c r="G16" s="28"/>
      <c r="H16" s="28"/>
      <c r="I16" s="28"/>
      <c r="J16" s="28"/>
      <c r="K16" s="19"/>
      <c r="L16" s="28"/>
      <c r="M16" s="28"/>
      <c r="N16" s="28"/>
      <c r="O16" s="28"/>
      <c r="P16" s="28"/>
      <c r="Q16" s="28"/>
      <c r="R16" s="28"/>
      <c r="S16" s="28"/>
      <c r="T16" s="21"/>
      <c r="U16" s="21"/>
      <c r="V16" s="21"/>
      <c r="W16" s="21"/>
      <c r="X16" s="21"/>
      <c r="Y16" s="21"/>
      <c r="Z16" s="21"/>
      <c r="AA16" s="21"/>
      <c r="AB16" s="21"/>
      <c r="AC16" s="21">
        <v>58639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0"/>
      <c r="AU16" s="21"/>
      <c r="AV16" s="21"/>
      <c r="AW16" s="11">
        <f t="shared" si="0"/>
        <v>58639</v>
      </c>
    </row>
    <row r="17" spans="1:51" ht="60" x14ac:dyDescent="0.25">
      <c r="A17" s="25" t="s">
        <v>36</v>
      </c>
      <c r="B17" s="1" t="s">
        <v>35</v>
      </c>
      <c r="C17" s="26">
        <v>20700</v>
      </c>
      <c r="D17" s="27"/>
      <c r="E17" s="28"/>
      <c r="F17" s="28"/>
      <c r="G17" s="28"/>
      <c r="H17" s="28"/>
      <c r="I17" s="28"/>
      <c r="J17" s="28"/>
      <c r="K17" s="19"/>
      <c r="L17" s="28"/>
      <c r="M17" s="28"/>
      <c r="N17" s="28"/>
      <c r="O17" s="28"/>
      <c r="P17" s="28"/>
      <c r="Q17" s="28"/>
      <c r="R17" s="28"/>
      <c r="S17" s="28"/>
      <c r="T17" s="21"/>
      <c r="U17" s="21"/>
      <c r="V17" s="21"/>
      <c r="W17" s="21"/>
      <c r="X17" s="21"/>
      <c r="Y17" s="21"/>
      <c r="Z17" s="21"/>
      <c r="AA17" s="21"/>
      <c r="AB17" s="21">
        <v>20700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0"/>
      <c r="AU17" s="21"/>
      <c r="AV17" s="21"/>
      <c r="AW17" s="11">
        <f t="shared" si="0"/>
        <v>20700</v>
      </c>
    </row>
    <row r="18" spans="1:51" ht="75" x14ac:dyDescent="0.25">
      <c r="A18" s="25" t="s">
        <v>37</v>
      </c>
      <c r="B18" s="1" t="s">
        <v>38</v>
      </c>
      <c r="C18" s="26">
        <v>70020</v>
      </c>
      <c r="D18" s="27"/>
      <c r="E18" s="28"/>
      <c r="F18" s="28"/>
      <c r="G18" s="28"/>
      <c r="H18" s="28"/>
      <c r="I18" s="28"/>
      <c r="J18" s="28"/>
      <c r="K18" s="19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>
        <v>0</v>
      </c>
      <c r="V18" s="28"/>
      <c r="W18" s="28"/>
      <c r="X18" s="28"/>
      <c r="Y18" s="28"/>
      <c r="Z18" s="28"/>
      <c r="AA18" s="28">
        <v>0</v>
      </c>
      <c r="AB18" s="28"/>
      <c r="AC18" s="28">
        <v>70020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19"/>
      <c r="AU18" s="28"/>
      <c r="AV18" s="28"/>
      <c r="AW18" s="11">
        <f t="shared" si="0"/>
        <v>70020</v>
      </c>
    </row>
    <row r="19" spans="1:51" ht="75" x14ac:dyDescent="0.25">
      <c r="A19" s="25" t="s">
        <v>33</v>
      </c>
      <c r="B19" s="1" t="s">
        <v>34</v>
      </c>
      <c r="C19" s="26">
        <v>28644</v>
      </c>
      <c r="D19" s="27"/>
      <c r="E19" s="28"/>
      <c r="F19" s="28"/>
      <c r="G19" s="28"/>
      <c r="H19" s="28"/>
      <c r="I19" s="28"/>
      <c r="J19" s="28"/>
      <c r="K19" s="19"/>
      <c r="L19" s="28"/>
      <c r="M19" s="28"/>
      <c r="N19" s="28"/>
      <c r="O19" s="28"/>
      <c r="P19" s="28"/>
      <c r="Q19" s="28"/>
      <c r="R19" s="28"/>
      <c r="S19" s="28"/>
      <c r="T19" s="28">
        <v>0</v>
      </c>
      <c r="U19" s="28">
        <v>0</v>
      </c>
      <c r="V19" s="28"/>
      <c r="W19" s="28"/>
      <c r="X19" s="28"/>
      <c r="Y19" s="28"/>
      <c r="Z19" s="28"/>
      <c r="AA19" s="28">
        <v>28644</v>
      </c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19"/>
      <c r="AU19" s="28"/>
      <c r="AV19" s="28"/>
      <c r="AW19" s="11">
        <f t="shared" si="0"/>
        <v>28644</v>
      </c>
    </row>
    <row r="20" spans="1:51" ht="75" x14ac:dyDescent="0.25">
      <c r="A20" s="25" t="s">
        <v>39</v>
      </c>
      <c r="B20" s="1" t="s">
        <v>40</v>
      </c>
      <c r="C20" s="26">
        <v>272584.40000000002</v>
      </c>
      <c r="D20" s="27"/>
      <c r="E20" s="28"/>
      <c r="F20" s="28"/>
      <c r="G20" s="28"/>
      <c r="H20" s="28"/>
      <c r="I20" s="28"/>
      <c r="J20" s="28"/>
      <c r="K20" s="19"/>
      <c r="L20" s="28"/>
      <c r="M20" s="28"/>
      <c r="N20" s="28"/>
      <c r="O20" s="28"/>
      <c r="P20" s="28"/>
      <c r="Q20" s="28"/>
      <c r="R20" s="28"/>
      <c r="S20" s="28"/>
      <c r="T20" s="28">
        <v>0</v>
      </c>
      <c r="U20" s="28">
        <v>0</v>
      </c>
      <c r="V20" s="28"/>
      <c r="W20" s="28"/>
      <c r="X20" s="28"/>
      <c r="Y20" s="28"/>
      <c r="Z20" s="28"/>
      <c r="AA20" s="28">
        <v>0</v>
      </c>
      <c r="AB20" s="28"/>
      <c r="AC20" s="28">
        <v>272584.40000000002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19"/>
      <c r="AU20" s="28"/>
      <c r="AV20" s="28"/>
      <c r="AW20" s="11">
        <f t="shared" si="0"/>
        <v>272584.40000000002</v>
      </c>
    </row>
    <row r="21" spans="1:51" ht="60" x14ac:dyDescent="0.25">
      <c r="A21" s="25" t="s">
        <v>31</v>
      </c>
      <c r="B21" s="1" t="s">
        <v>32</v>
      </c>
      <c r="C21" s="26">
        <v>343008</v>
      </c>
      <c r="D21" s="27"/>
      <c r="E21" s="28"/>
      <c r="F21" s="28"/>
      <c r="G21" s="28"/>
      <c r="H21" s="28"/>
      <c r="I21" s="28"/>
      <c r="J21" s="28"/>
      <c r="K21" s="19"/>
      <c r="L21" s="28"/>
      <c r="M21" s="28"/>
      <c r="N21" s="28"/>
      <c r="O21" s="28"/>
      <c r="P21" s="28"/>
      <c r="Q21" s="28"/>
      <c r="R21" s="28"/>
      <c r="S21" s="28"/>
      <c r="T21" s="28">
        <v>0</v>
      </c>
      <c r="U21" s="28">
        <v>0</v>
      </c>
      <c r="V21" s="28"/>
      <c r="W21" s="28"/>
      <c r="X21" s="28"/>
      <c r="Y21" s="28"/>
      <c r="Z21" s="28">
        <v>114000</v>
      </c>
      <c r="AA21" s="28">
        <v>0</v>
      </c>
      <c r="AB21" s="28"/>
      <c r="AC21" s="28">
        <v>100000</v>
      </c>
      <c r="AD21" s="28">
        <v>129008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19"/>
      <c r="AU21" s="28"/>
      <c r="AV21" s="28"/>
      <c r="AW21" s="11">
        <f t="shared" si="0"/>
        <v>343008</v>
      </c>
    </row>
    <row r="22" spans="1:51" ht="75" x14ac:dyDescent="0.25">
      <c r="A22" s="25" t="s">
        <v>29</v>
      </c>
      <c r="B22" s="1" t="s">
        <v>30</v>
      </c>
      <c r="C22" s="26">
        <v>65100</v>
      </c>
      <c r="D22" s="27"/>
      <c r="E22" s="28"/>
      <c r="F22" s="28"/>
      <c r="G22" s="28"/>
      <c r="H22" s="28"/>
      <c r="I22" s="28"/>
      <c r="J22" s="28"/>
      <c r="K22" s="19"/>
      <c r="L22" s="28"/>
      <c r="M22" s="28"/>
      <c r="N22" s="28"/>
      <c r="O22" s="28"/>
      <c r="P22" s="28"/>
      <c r="Q22" s="28"/>
      <c r="R22" s="28"/>
      <c r="S22" s="28"/>
      <c r="T22" s="28">
        <v>0</v>
      </c>
      <c r="U22" s="28">
        <v>0</v>
      </c>
      <c r="V22" s="28"/>
      <c r="W22" s="28"/>
      <c r="X22" s="28"/>
      <c r="Y22" s="28"/>
      <c r="Z22" s="28">
        <v>65100</v>
      </c>
      <c r="AA22" s="28">
        <v>0</v>
      </c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19"/>
      <c r="AU22" s="28"/>
      <c r="AV22" s="28"/>
      <c r="AW22" s="11">
        <f t="shared" si="0"/>
        <v>65100</v>
      </c>
      <c r="AY22" s="37"/>
    </row>
    <row r="23" spans="1:51" ht="60" x14ac:dyDescent="0.25">
      <c r="A23" s="25" t="s">
        <v>25</v>
      </c>
      <c r="B23" s="1" t="s">
        <v>26</v>
      </c>
      <c r="C23" s="26">
        <v>300000</v>
      </c>
      <c r="D23" s="27"/>
      <c r="E23" s="28"/>
      <c r="F23" s="28"/>
      <c r="G23" s="28"/>
      <c r="H23" s="28"/>
      <c r="I23" s="28"/>
      <c r="J23" s="28"/>
      <c r="K23" s="19"/>
      <c r="L23" s="28"/>
      <c r="M23" s="28"/>
      <c r="N23" s="28"/>
      <c r="O23" s="28"/>
      <c r="P23" s="28"/>
      <c r="Q23" s="28"/>
      <c r="R23" s="28"/>
      <c r="S23" s="28"/>
      <c r="T23" s="28">
        <v>200000</v>
      </c>
      <c r="U23" s="28">
        <v>100000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19"/>
      <c r="AU23" s="28"/>
      <c r="AV23" s="28"/>
      <c r="AW23" s="11">
        <f t="shared" si="0"/>
        <v>300000</v>
      </c>
    </row>
    <row r="24" spans="1:51" ht="45" x14ac:dyDescent="0.25">
      <c r="A24" s="25" t="s">
        <v>24</v>
      </c>
      <c r="B24" s="1" t="s">
        <v>23</v>
      </c>
      <c r="C24" s="26">
        <v>92650</v>
      </c>
      <c r="D24" s="27"/>
      <c r="E24" s="28"/>
      <c r="F24" s="28"/>
      <c r="G24" s="28"/>
      <c r="H24" s="28"/>
      <c r="I24" s="28"/>
      <c r="J24" s="28"/>
      <c r="K24" s="19"/>
      <c r="L24" s="28"/>
      <c r="M24" s="28"/>
      <c r="N24" s="28"/>
      <c r="O24" s="28">
        <v>50000</v>
      </c>
      <c r="P24" s="28">
        <v>0</v>
      </c>
      <c r="Q24" s="28">
        <v>15000</v>
      </c>
      <c r="R24" s="28">
        <v>20000</v>
      </c>
      <c r="S24" s="28"/>
      <c r="T24" s="21">
        <v>7650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0"/>
      <c r="AU24" s="21"/>
      <c r="AV24" s="21"/>
      <c r="AW24" s="11">
        <f t="shared" si="0"/>
        <v>92650</v>
      </c>
    </row>
    <row r="25" spans="1:51" s="44" customFormat="1" ht="75" x14ac:dyDescent="0.25">
      <c r="A25" s="41" t="s">
        <v>18</v>
      </c>
      <c r="B25" s="42" t="s">
        <v>20</v>
      </c>
      <c r="C25" s="26">
        <v>82500</v>
      </c>
      <c r="D25" s="33"/>
      <c r="E25" s="21"/>
      <c r="F25" s="21"/>
      <c r="G25" s="21"/>
      <c r="H25" s="21"/>
      <c r="I25" s="21"/>
      <c r="J25" s="21"/>
      <c r="K25" s="20"/>
      <c r="L25" s="21"/>
      <c r="M25" s="21"/>
      <c r="N25" s="21">
        <v>33000</v>
      </c>
      <c r="O25" s="21">
        <v>28920</v>
      </c>
      <c r="P25" s="21"/>
      <c r="Q25" s="21"/>
      <c r="R25" s="21"/>
      <c r="S25" s="21">
        <v>20580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0"/>
      <c r="AU25" s="21"/>
      <c r="AV25" s="21"/>
      <c r="AW25" s="43">
        <f t="shared" si="0"/>
        <v>82500</v>
      </c>
    </row>
    <row r="26" spans="1:51" ht="45" x14ac:dyDescent="0.25">
      <c r="A26" s="25" t="s">
        <v>21</v>
      </c>
      <c r="B26" s="1" t="s">
        <v>22</v>
      </c>
      <c r="C26" s="26">
        <v>165082.79999999999</v>
      </c>
      <c r="D26" s="27"/>
      <c r="E26" s="28"/>
      <c r="F26" s="28"/>
      <c r="G26" s="28"/>
      <c r="H26" s="28"/>
      <c r="I26" s="28"/>
      <c r="J26" s="28"/>
      <c r="K26" s="19"/>
      <c r="L26" s="28"/>
      <c r="M26" s="28"/>
      <c r="N26" s="28"/>
      <c r="O26" s="28">
        <v>60000</v>
      </c>
      <c r="P26" s="28">
        <v>30000</v>
      </c>
      <c r="Q26" s="28"/>
      <c r="R26" s="28"/>
      <c r="S26" s="28"/>
      <c r="T26" s="28">
        <v>75082.8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19"/>
      <c r="AU26" s="28"/>
      <c r="AV26" s="28"/>
      <c r="AW26" s="11">
        <f t="shared" si="0"/>
        <v>165082.79999999999</v>
      </c>
    </row>
    <row r="27" spans="1:51" ht="90" x14ac:dyDescent="0.25">
      <c r="A27" s="25" t="s">
        <v>14</v>
      </c>
      <c r="B27" s="1" t="s">
        <v>28</v>
      </c>
      <c r="C27" s="26">
        <v>28587</v>
      </c>
      <c r="D27" s="27"/>
      <c r="E27" s="28"/>
      <c r="F27" s="28"/>
      <c r="G27" s="28"/>
      <c r="H27" s="28"/>
      <c r="I27" s="28"/>
      <c r="J27" s="28"/>
      <c r="K27" s="19"/>
      <c r="L27" s="28"/>
      <c r="M27" s="28"/>
      <c r="N27" s="28"/>
      <c r="O27" s="28"/>
      <c r="P27" s="28"/>
      <c r="Q27" s="28"/>
      <c r="R27" s="28">
        <v>28587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19"/>
      <c r="AU27" s="28"/>
      <c r="AV27" s="28"/>
      <c r="AW27" s="11">
        <f t="shared" si="0"/>
        <v>28587</v>
      </c>
    </row>
    <row r="28" spans="1:51" ht="90" x14ac:dyDescent="0.25">
      <c r="A28" s="25" t="s">
        <v>13</v>
      </c>
      <c r="B28" s="1" t="s">
        <v>27</v>
      </c>
      <c r="C28" s="26">
        <v>54570</v>
      </c>
      <c r="D28" s="27"/>
      <c r="E28" s="28"/>
      <c r="F28" s="28"/>
      <c r="G28" s="28"/>
      <c r="H28" s="28"/>
      <c r="I28" s="28"/>
      <c r="J28" s="28"/>
      <c r="K28" s="19">
        <v>54570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19"/>
      <c r="AU28" s="28"/>
      <c r="AV28" s="28"/>
      <c r="AW28" s="11">
        <f t="shared" si="0"/>
        <v>54570</v>
      </c>
    </row>
    <row r="29" spans="1:51" ht="60" x14ac:dyDescent="0.25">
      <c r="A29" s="25" t="s">
        <v>9</v>
      </c>
      <c r="B29" s="1" t="s">
        <v>12</v>
      </c>
      <c r="C29" s="26">
        <v>54100</v>
      </c>
      <c r="D29" s="27"/>
      <c r="E29" s="28"/>
      <c r="F29" s="28"/>
      <c r="G29" s="28"/>
      <c r="H29" s="28"/>
      <c r="I29" s="28">
        <v>54100</v>
      </c>
      <c r="J29" s="28"/>
      <c r="K29" s="19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19"/>
      <c r="AU29" s="28"/>
      <c r="AV29" s="28"/>
      <c r="AW29" s="11">
        <f t="shared" si="0"/>
        <v>54100</v>
      </c>
    </row>
    <row r="30" spans="1:51" ht="45" x14ac:dyDescent="0.25">
      <c r="A30" s="25" t="s">
        <v>10</v>
      </c>
      <c r="B30" s="1" t="s">
        <v>11</v>
      </c>
      <c r="C30" s="26">
        <v>20000</v>
      </c>
      <c r="D30" s="27"/>
      <c r="E30" s="28"/>
      <c r="F30" s="28"/>
      <c r="G30" s="28"/>
      <c r="H30" s="28">
        <v>20000</v>
      </c>
      <c r="I30" s="45"/>
      <c r="J30" s="45"/>
      <c r="K30" s="46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6"/>
      <c r="AU30" s="45"/>
      <c r="AV30" s="45"/>
      <c r="AW30" s="11">
        <f t="shared" si="0"/>
        <v>20000</v>
      </c>
    </row>
    <row r="31" spans="1:51" ht="75.75" thickBot="1" x14ac:dyDescent="0.3">
      <c r="A31" s="25" t="s">
        <v>15</v>
      </c>
      <c r="B31" s="1" t="s">
        <v>16</v>
      </c>
      <c r="C31" s="38">
        <v>20480</v>
      </c>
      <c r="D31" s="27"/>
      <c r="E31" s="28"/>
      <c r="F31" s="28"/>
      <c r="G31" s="28"/>
      <c r="H31" s="28"/>
      <c r="I31" s="28"/>
      <c r="J31" s="28">
        <v>20480</v>
      </c>
      <c r="K31" s="19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19"/>
      <c r="AU31" s="28"/>
      <c r="AV31" s="28"/>
      <c r="AW31" s="34">
        <f t="shared" si="0"/>
        <v>20480</v>
      </c>
    </row>
    <row r="32" spans="1:51" ht="21" customHeight="1" thickBot="1" x14ac:dyDescent="0.3">
      <c r="A32" s="47" t="s">
        <v>7</v>
      </c>
      <c r="B32" s="48"/>
      <c r="C32" s="49">
        <f>SUM(C9:C31)</f>
        <v>3706325.6999999997</v>
      </c>
      <c r="D32" s="50">
        <f t="shared" ref="D32" si="1">D5+D6+D7+D8+D31</f>
        <v>6</v>
      </c>
      <c r="E32" s="51">
        <f t="shared" ref="E32:AS32" si="2">E5+E6+E7+E8-E12-E13-E14-E15-E16-E17-E18-E19-E20-E21-E22-E23-E24-E25-E26-E27-E28-E29-E30-E31-E10-E11</f>
        <v>0</v>
      </c>
      <c r="F32" s="51">
        <f t="shared" si="2"/>
        <v>69681.600000000006</v>
      </c>
      <c r="G32" s="51">
        <f t="shared" si="2"/>
        <v>69681.600000000006</v>
      </c>
      <c r="H32" s="51">
        <f t="shared" si="2"/>
        <v>49681.600000000006</v>
      </c>
      <c r="I32" s="51">
        <f t="shared" si="2"/>
        <v>15581.600000000006</v>
      </c>
      <c r="J32" s="51">
        <f t="shared" si="2"/>
        <v>50440.380000000005</v>
      </c>
      <c r="K32" s="51">
        <f t="shared" si="2"/>
        <v>16350.380000000005</v>
      </c>
      <c r="L32" s="51">
        <f t="shared" si="2"/>
        <v>72159.16</v>
      </c>
      <c r="M32" s="51">
        <f t="shared" si="2"/>
        <v>72159.16</v>
      </c>
      <c r="N32" s="51">
        <f t="shared" si="2"/>
        <v>39159.160000000003</v>
      </c>
      <c r="O32" s="51">
        <f t="shared" si="2"/>
        <v>-66760.84</v>
      </c>
      <c r="P32" s="51">
        <f t="shared" si="2"/>
        <v>42159.16</v>
      </c>
      <c r="Q32" s="51">
        <f t="shared" si="2"/>
        <v>57159.16</v>
      </c>
      <c r="R32" s="51">
        <f t="shared" si="2"/>
        <v>23572.160000000003</v>
      </c>
      <c r="S32" s="51">
        <f t="shared" si="2"/>
        <v>51579.16</v>
      </c>
      <c r="T32" s="51">
        <f t="shared" si="2"/>
        <v>-210573.64</v>
      </c>
      <c r="U32" s="51">
        <f t="shared" si="2"/>
        <v>-27840.839999999997</v>
      </c>
      <c r="V32" s="51">
        <f t="shared" si="2"/>
        <v>72159.16</v>
      </c>
      <c r="W32" s="51">
        <f t="shared" si="2"/>
        <v>72159.16</v>
      </c>
      <c r="X32" s="51">
        <f t="shared" si="2"/>
        <v>72159.16</v>
      </c>
      <c r="Y32" s="51">
        <f t="shared" si="2"/>
        <v>72159.16</v>
      </c>
      <c r="Z32" s="51">
        <f t="shared" si="2"/>
        <v>-106940.84</v>
      </c>
      <c r="AA32" s="51">
        <f t="shared" si="2"/>
        <v>43515.16</v>
      </c>
      <c r="AB32" s="51">
        <f t="shared" si="2"/>
        <v>51459.16</v>
      </c>
      <c r="AC32" s="51">
        <f t="shared" si="2"/>
        <v>-429084.24</v>
      </c>
      <c r="AD32" s="51">
        <f t="shared" si="2"/>
        <v>-56848.84</v>
      </c>
      <c r="AE32" s="51">
        <f t="shared" si="2"/>
        <v>60199.16</v>
      </c>
      <c r="AF32" s="51">
        <f t="shared" si="2"/>
        <v>72159.16</v>
      </c>
      <c r="AG32" s="51">
        <f t="shared" si="2"/>
        <v>72159.16</v>
      </c>
      <c r="AH32" s="51">
        <f t="shared" si="2"/>
        <v>-4613.6399999999994</v>
      </c>
      <c r="AI32" s="51">
        <f t="shared" si="2"/>
        <v>34839.360000000001</v>
      </c>
      <c r="AJ32" s="51">
        <f t="shared" si="2"/>
        <v>-55318.64</v>
      </c>
      <c r="AK32" s="51">
        <f t="shared" si="2"/>
        <v>44681.36</v>
      </c>
      <c r="AL32" s="51">
        <f t="shared" si="2"/>
        <v>-246423.2</v>
      </c>
      <c r="AM32" s="51">
        <f t="shared" si="2"/>
        <v>35721.800000000003</v>
      </c>
      <c r="AN32" s="51">
        <f t="shared" si="2"/>
        <v>6568.8000000000029</v>
      </c>
      <c r="AO32" s="51">
        <f t="shared" si="2"/>
        <v>77963.3</v>
      </c>
      <c r="AP32" s="51">
        <f t="shared" si="2"/>
        <v>-153731.20000000001</v>
      </c>
      <c r="AQ32" s="51">
        <f t="shared" si="2"/>
        <v>-189230.2</v>
      </c>
      <c r="AR32" s="51">
        <f t="shared" si="2"/>
        <v>96268.800000000003</v>
      </c>
      <c r="AS32" s="51">
        <f t="shared" si="2"/>
        <v>96268.800000000003</v>
      </c>
      <c r="AT32" s="51">
        <f t="shared" ref="AT32:AV32" si="3">AT5+AT6+AT7+AT8-AT12-AT13-AT14-AT15-AT16-AT17-AT18-AT19-AT20-AT21-AT22-AT23-AT24-AT25-AT26-AT27-AT28-AT29-AT30-AT31-AT10-AT11-AT9</f>
        <v>-147331.20000000001</v>
      </c>
      <c r="AU32" s="51">
        <f t="shared" si="3"/>
        <v>-207091.20000000001</v>
      </c>
      <c r="AV32" s="51">
        <f t="shared" si="3"/>
        <v>0</v>
      </c>
      <c r="AW32" s="35">
        <f>AW5+AW6+AW7+AW8-AW12-AW13-AW14-AW15-AW16-AW17-AW18-AW19-AW20-AW21-AW22-AW23-AW24-AW25-AW26-AW27-AW28-AW29-AW30-AW31-AW10-AW11-AW9</f>
        <v>-291977.5800000017</v>
      </c>
      <c r="AY32" s="53"/>
    </row>
  </sheetData>
  <mergeCells count="10">
    <mergeCell ref="A2:A3"/>
    <mergeCell ref="B2:B3"/>
    <mergeCell ref="C2:C3"/>
    <mergeCell ref="A1:AW1"/>
    <mergeCell ref="E2:J2"/>
    <mergeCell ref="K2:V2"/>
    <mergeCell ref="W2:AH2"/>
    <mergeCell ref="AI2:AT2"/>
    <mergeCell ref="AU2:AV2"/>
    <mergeCell ref="AW2:AW3"/>
  </mergeCells>
  <pageMargins left="0" right="0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2025-02-18T02:40:52Z</dcterms:modified>
</cp:coreProperties>
</file>