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3C45491E-A7F5-405B-B695-DABAEA5AA4B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definedNames>
    <definedName name="_Hlk145329744" localSheetId="0">Лист1!#REF!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" l="1"/>
  <c r="Y4" i="1"/>
  <c r="W15" i="1" l="1"/>
  <c r="X15" i="1"/>
  <c r="V15" i="1" l="1"/>
  <c r="Y10" i="1" l="1"/>
  <c r="U15" i="1"/>
  <c r="T15" i="1" l="1"/>
  <c r="S15" i="1" l="1"/>
  <c r="R15" i="1"/>
  <c r="Q15" i="1"/>
  <c r="Y9" i="1"/>
  <c r="Y11" i="1" l="1"/>
  <c r="Y12" i="1" l="1"/>
  <c r="P15" i="1"/>
  <c r="O15" i="1"/>
  <c r="N15" i="1"/>
  <c r="M15" i="1" l="1"/>
  <c r="L15" i="1"/>
  <c r="K15" i="1" l="1"/>
  <c r="J15" i="1"/>
  <c r="I15" i="1" l="1"/>
  <c r="H15" i="1" l="1"/>
  <c r="G15" i="1"/>
  <c r="F15" i="1"/>
  <c r="E15" i="1"/>
  <c r="D15" i="1"/>
  <c r="Y14" i="1"/>
  <c r="Y13" i="1"/>
  <c r="Y8" i="1"/>
  <c r="Y7" i="1"/>
  <c r="Y6" i="1"/>
  <c r="Y5" i="1"/>
  <c r="Y15" i="1" l="1"/>
</calcChain>
</file>

<file path=xl/sharedStrings.xml><?xml version="1.0" encoding="utf-8"?>
<sst xmlns="http://schemas.openxmlformats.org/spreadsheetml/2006/main" count="20" uniqueCount="20">
  <si>
    <t>Адреса МКД</t>
  </si>
  <si>
    <t>Площадь жилых</t>
  </si>
  <si>
    <t>итого нарастающим итогом с начала года</t>
  </si>
  <si>
    <t>Размер резерва (руб/кв.м.), аренды (руб.)</t>
  </si>
  <si>
    <t>Итого по дому</t>
  </si>
  <si>
    <t>Снятие средств (замена стояка ХВ кв. 22, 25, 28, 31, 34)</t>
  </si>
  <si>
    <t>Оплата за материалы по товарному чеку от 07.07.2022</t>
  </si>
  <si>
    <t>Снятие средств (ремонт швов - )</t>
  </si>
  <si>
    <t xml:space="preserve">Договор 7/22 от 30.05.2022 (швы  70 п.м.) </t>
  </si>
  <si>
    <t>ВО-57</t>
  </si>
  <si>
    <r>
      <t>Договор 15/23 от 22.05.</t>
    </r>
    <r>
      <rPr>
        <sz val="11"/>
        <color rgb="FFFF0000"/>
        <rFont val="Calibri"/>
        <family val="2"/>
        <charset val="204"/>
        <scheme val="minor"/>
      </rPr>
      <t xml:space="preserve">2023 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</si>
  <si>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Снятие средств  Ремонт межпанельных швов -65 п.м.</t>
  </si>
  <si>
    <t>Снятие средств  Замена канализационного выпуска и участка БК.</t>
  </si>
  <si>
    <r>
      <t>Договор 18/23 от 01.06.</t>
    </r>
    <r>
      <rPr>
        <sz val="11"/>
        <color rgb="FFFF0000"/>
        <rFont val="Calibri"/>
        <family val="2"/>
        <charset val="204"/>
        <scheme val="minor"/>
      </rPr>
      <t xml:space="preserve">2023 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</si>
  <si>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Снятие средств  Ремонт цоколя</t>
  </si>
  <si>
    <r>
      <t>Договор 25/23 от 26.07.</t>
    </r>
    <r>
      <rPr>
        <sz val="11"/>
        <color rgb="FFFF0000"/>
        <rFont val="Calibri"/>
        <family val="2"/>
        <charset val="204"/>
        <scheme val="minor"/>
      </rPr>
      <t xml:space="preserve">2023 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</si>
  <si>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Снятие средств  Монтаж пластиковых окон 1, 2, 4, 6, 7, 8 подьезды</t>
  </si>
  <si>
    <r>
      <t>Договор 32/23 от 06.11.</t>
    </r>
    <r>
      <rPr>
        <sz val="11"/>
        <color rgb="FFFF0000"/>
        <rFont val="Calibri"/>
        <family val="2"/>
        <charset val="204"/>
        <scheme val="minor"/>
      </rPr>
      <t xml:space="preserve">2023 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</si>
  <si>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резерв (целевые средства на текущий ремонт)</t>
  </si>
  <si>
    <t>Средства резервного фонда, аренды 2022-23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</si>
</sst>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Fill="1"/>
    <xf numFmtId="0" fontId="6" fillId="0" borderId="1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2" xfId="0" applyFont="1" applyFill="1" applyBorder="1"/>
    <xf numFmtId="0" fontId="3" fillId="0" borderId="3" xfId="0" applyFont="1" applyFill="1" applyBorder="1" applyAlignment="1">
      <alignment horizontal="center" vertical="center"/>
    </xf>
    <xf numFmtId="0" fontId="0" fillId="0" borderId="5" xfId="0" applyFill="1" applyBorder="1"/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1" fillId="0" borderId="7" xfId="0" applyFont="1" applyFill="1" applyBorder="1"/>
    <xf numFmtId="0" fontId="0" fillId="0" borderId="8" xfId="0" applyFill="1" applyBorder="1"/>
    <xf numFmtId="0" fontId="3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8"/>
  <sheetViews>
    <sheetView tabSelected="1" workbookViewId="0">
      <selection sqref="A1:Y1"/>
    </sheetView>
  </sheetViews>
  <sheetFormatPr defaultRowHeight="15" x14ac:dyDescent="0.25"/>
  <cols>
    <col min="1" max="1" width="19.28515625" style="5" customWidth="1"/>
    <col min="2" max="2" width="16.140625" style="5" customWidth="1"/>
    <col min="3" max="3" width="15.85546875" style="5" customWidth="1"/>
    <col min="4" max="24" width="15.5703125" style="5" customWidth="1"/>
    <col min="25" max="25" width="20.7109375" style="5" customWidth="1"/>
    <col min="26" max="26" width="9.140625" style="5"/>
    <col min="27" max="27" width="9.85546875" style="5" bestFit="1" customWidth="1"/>
    <col min="28" max="16384" width="9.140625" style="5"/>
  </cols>
  <sheetData>
    <row r="1" spans="1:29" ht="15.75" thickBot="1" x14ac:dyDescent="0.3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9" ht="18.75" x14ac:dyDescent="0.25">
      <c r="A2" s="32" t="s">
        <v>0</v>
      </c>
      <c r="B2" s="34" t="s">
        <v>1</v>
      </c>
      <c r="C2" s="34" t="s">
        <v>3</v>
      </c>
      <c r="D2" s="36">
        <v>2022</v>
      </c>
      <c r="E2" s="39"/>
      <c r="F2" s="39"/>
      <c r="G2" s="39"/>
      <c r="H2" s="39"/>
      <c r="I2" s="39"/>
      <c r="J2" s="39"/>
      <c r="K2" s="40"/>
      <c r="L2" s="36">
        <v>2023</v>
      </c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0">
        <v>2024</v>
      </c>
      <c r="Y2" s="37" t="s">
        <v>2</v>
      </c>
    </row>
    <row r="3" spans="1:29" s="8" customFormat="1" ht="78" customHeight="1" thickBot="1" x14ac:dyDescent="0.3">
      <c r="A3" s="33"/>
      <c r="B3" s="35"/>
      <c r="C3" s="35"/>
      <c r="D3" s="7">
        <v>5</v>
      </c>
      <c r="E3" s="7">
        <v>6</v>
      </c>
      <c r="F3" s="7">
        <v>7</v>
      </c>
      <c r="G3" s="7">
        <v>8</v>
      </c>
      <c r="H3" s="7">
        <v>9</v>
      </c>
      <c r="I3" s="7">
        <v>10</v>
      </c>
      <c r="J3" s="7">
        <v>11</v>
      </c>
      <c r="K3" s="7">
        <v>12</v>
      </c>
      <c r="L3" s="7">
        <v>1</v>
      </c>
      <c r="M3" s="7">
        <v>2</v>
      </c>
      <c r="N3" s="7">
        <v>3</v>
      </c>
      <c r="O3" s="7">
        <v>4</v>
      </c>
      <c r="P3" s="7">
        <v>5</v>
      </c>
      <c r="Q3" s="7">
        <v>6</v>
      </c>
      <c r="R3" s="7">
        <v>7</v>
      </c>
      <c r="S3" s="7">
        <v>8</v>
      </c>
      <c r="T3" s="7">
        <v>9</v>
      </c>
      <c r="U3" s="7">
        <v>10</v>
      </c>
      <c r="V3" s="7">
        <v>11</v>
      </c>
      <c r="W3" s="7">
        <v>12</v>
      </c>
      <c r="X3" s="7">
        <v>1</v>
      </c>
      <c r="Y3" s="38"/>
    </row>
    <row r="4" spans="1:29" ht="21" customHeight="1" x14ac:dyDescent="0.3">
      <c r="A4" s="9" t="s">
        <v>9</v>
      </c>
      <c r="B4" s="10">
        <v>8747.1</v>
      </c>
      <c r="C4" s="10"/>
      <c r="D4" s="20"/>
      <c r="E4" s="20">
        <v>34988.400000000001</v>
      </c>
      <c r="F4" s="20">
        <v>34988.400000000001</v>
      </c>
      <c r="G4" s="20">
        <v>34988.400000000001</v>
      </c>
      <c r="H4" s="20">
        <v>34988.400000000001</v>
      </c>
      <c r="I4" s="20">
        <v>34988.400000000001</v>
      </c>
      <c r="J4" s="20">
        <v>34988.400000000001</v>
      </c>
      <c r="K4" s="20">
        <v>34988.400000000001</v>
      </c>
      <c r="L4" s="20">
        <v>34988.400000000001</v>
      </c>
      <c r="M4" s="20">
        <v>34988.400000000001</v>
      </c>
      <c r="N4" s="20">
        <v>34988.400000000001</v>
      </c>
      <c r="O4" s="20">
        <v>34988.400000000001</v>
      </c>
      <c r="P4" s="20">
        <v>34988.400000000001</v>
      </c>
      <c r="Q4" s="20">
        <v>34988.400000000001</v>
      </c>
      <c r="R4" s="20">
        <v>34988.400000000001</v>
      </c>
      <c r="S4" s="20">
        <v>34988.400000000001</v>
      </c>
      <c r="T4" s="20">
        <v>34988.400000000001</v>
      </c>
      <c r="U4" s="20">
        <v>34988.400000000001</v>
      </c>
      <c r="V4" s="20">
        <v>34988.400000000001</v>
      </c>
      <c r="W4" s="20">
        <v>34988.400000000001</v>
      </c>
      <c r="X4" s="20"/>
      <c r="Y4" s="4">
        <f>SUM(E4:X4)</f>
        <v>664779.60000000021</v>
      </c>
    </row>
    <row r="5" spans="1:29" ht="45" x14ac:dyDescent="0.25">
      <c r="A5" s="41" t="s">
        <v>18</v>
      </c>
      <c r="B5" s="22"/>
      <c r="C5" s="23">
        <v>4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4">
        <f>SUM(D5:X5)</f>
        <v>0</v>
      </c>
    </row>
    <row r="6" spans="1:29" ht="49.5" customHeight="1" x14ac:dyDescent="0.25">
      <c r="A6" s="11"/>
      <c r="B6" s="14"/>
      <c r="C6" s="12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4">
        <f>SUM(D6:X6)</f>
        <v>0</v>
      </c>
    </row>
    <row r="7" spans="1:29" ht="18.75" x14ac:dyDescent="0.25">
      <c r="A7" s="11"/>
      <c r="B7" s="14"/>
      <c r="C7" s="12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4">
        <f>SUM(D7:X7)</f>
        <v>0</v>
      </c>
    </row>
    <row r="8" spans="1:29" ht="18.75" x14ac:dyDescent="0.25">
      <c r="A8" s="11"/>
      <c r="B8" s="21"/>
      <c r="C8" s="12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4">
        <f>SUM(D8:X8)</f>
        <v>0</v>
      </c>
    </row>
    <row r="9" spans="1:29" ht="30" x14ac:dyDescent="0.25">
      <c r="A9" s="1" t="s">
        <v>14</v>
      </c>
      <c r="B9" s="2" t="s">
        <v>15</v>
      </c>
      <c r="C9" s="6">
        <v>45036.58</v>
      </c>
      <c r="D9" s="3"/>
      <c r="E9" s="3"/>
      <c r="F9" s="3"/>
      <c r="G9" s="3"/>
      <c r="H9" s="3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>
        <v>45036.58</v>
      </c>
      <c r="U9" s="29"/>
      <c r="V9" s="29"/>
      <c r="W9" s="29"/>
      <c r="X9" s="29"/>
      <c r="Y9" s="4">
        <f>SUM(D9:X9)</f>
        <v>45036.58</v>
      </c>
    </row>
    <row r="10" spans="1:29" ht="75" x14ac:dyDescent="0.25">
      <c r="A10" s="1" t="s">
        <v>16</v>
      </c>
      <c r="B10" s="2" t="s">
        <v>17</v>
      </c>
      <c r="C10" s="6">
        <v>207300</v>
      </c>
      <c r="D10" s="3"/>
      <c r="E10" s="3"/>
      <c r="F10" s="3"/>
      <c r="G10" s="3"/>
      <c r="H10" s="3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>
        <v>92190</v>
      </c>
      <c r="W10" s="29"/>
      <c r="X10" s="29">
        <v>115110</v>
      </c>
      <c r="Y10" s="4">
        <f>SUM(D10:X10)</f>
        <v>207300</v>
      </c>
    </row>
    <row r="11" spans="1:29" ht="75" x14ac:dyDescent="0.25">
      <c r="A11" s="1" t="s">
        <v>12</v>
      </c>
      <c r="B11" s="2" t="s">
        <v>10</v>
      </c>
      <c r="C11" s="6">
        <v>150034.87</v>
      </c>
      <c r="D11" s="3"/>
      <c r="E11" s="3"/>
      <c r="F11" s="3"/>
      <c r="G11" s="3"/>
      <c r="H11" s="3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>
        <v>150034.87</v>
      </c>
      <c r="T11" s="29"/>
      <c r="U11" s="29"/>
      <c r="V11" s="29"/>
      <c r="W11" s="29"/>
      <c r="X11" s="29"/>
      <c r="Y11" s="4">
        <f>SUM(D11:X11)</f>
        <v>150034.87</v>
      </c>
    </row>
    <row r="12" spans="1:29" ht="60" x14ac:dyDescent="0.25">
      <c r="A12" s="1" t="s">
        <v>11</v>
      </c>
      <c r="B12" s="2" t="s">
        <v>13</v>
      </c>
      <c r="C12" s="6">
        <v>58500</v>
      </c>
      <c r="D12" s="3"/>
      <c r="E12" s="3"/>
      <c r="F12" s="3"/>
      <c r="G12" s="3"/>
      <c r="H12" s="3"/>
      <c r="I12" s="29"/>
      <c r="J12" s="29"/>
      <c r="K12" s="29"/>
      <c r="L12" s="29"/>
      <c r="M12" s="29"/>
      <c r="N12" s="29"/>
      <c r="O12" s="29"/>
      <c r="P12" s="29"/>
      <c r="Q12" s="29">
        <v>45800</v>
      </c>
      <c r="R12" s="29">
        <v>12700</v>
      </c>
      <c r="S12" s="29"/>
      <c r="T12" s="29"/>
      <c r="U12" s="29"/>
      <c r="V12" s="29"/>
      <c r="W12" s="29"/>
      <c r="X12" s="29"/>
      <c r="Y12" s="4">
        <f>SUM(D12:X12)</f>
        <v>58500</v>
      </c>
    </row>
    <row r="13" spans="1:29" ht="60" x14ac:dyDescent="0.25">
      <c r="A13" s="1" t="s">
        <v>5</v>
      </c>
      <c r="B13" s="2" t="s">
        <v>6</v>
      </c>
      <c r="C13" s="6">
        <v>14053</v>
      </c>
      <c r="D13" s="3"/>
      <c r="E13" s="3">
        <v>14053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">
        <f>SUM(D13:X13)</f>
        <v>14053</v>
      </c>
    </row>
    <row r="14" spans="1:29" ht="45.75" thickBot="1" x14ac:dyDescent="0.3">
      <c r="A14" s="1" t="s">
        <v>7</v>
      </c>
      <c r="B14" s="2" t="s">
        <v>8</v>
      </c>
      <c r="C14" s="6">
        <v>59500</v>
      </c>
      <c r="D14" s="3"/>
      <c r="E14" s="3"/>
      <c r="F14" s="3">
        <v>0</v>
      </c>
      <c r="G14" s="3">
        <v>5800</v>
      </c>
      <c r="H14" s="3">
        <v>37300</v>
      </c>
      <c r="I14" s="29">
        <v>16400</v>
      </c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4">
        <f>SUM(D14:X14)</f>
        <v>59500</v>
      </c>
      <c r="AC14" s="25"/>
    </row>
    <row r="15" spans="1:29" ht="21" customHeight="1" thickBot="1" x14ac:dyDescent="0.3">
      <c r="A15" s="16" t="s">
        <v>4</v>
      </c>
      <c r="B15" s="17"/>
      <c r="C15" s="18">
        <f>SUM(C9:C14)</f>
        <v>534424.44999999995</v>
      </c>
      <c r="D15" s="19">
        <f t="shared" ref="D15:H15" si="0">D4+D5+D6+D7+D8-D13-D14</f>
        <v>0</v>
      </c>
      <c r="E15" s="19">
        <f t="shared" si="0"/>
        <v>20935.400000000001</v>
      </c>
      <c r="F15" s="19">
        <f t="shared" si="0"/>
        <v>34988.400000000001</v>
      </c>
      <c r="G15" s="19">
        <f t="shared" si="0"/>
        <v>29188.400000000001</v>
      </c>
      <c r="H15" s="19">
        <f t="shared" si="0"/>
        <v>-2311.5999999999985</v>
      </c>
      <c r="I15" s="26">
        <f t="shared" ref="I15:P15" si="1">I4+I5+I6+I7+I8-I13-I14</f>
        <v>18588.400000000001</v>
      </c>
      <c r="J15" s="26">
        <f t="shared" si="1"/>
        <v>34988.400000000001</v>
      </c>
      <c r="K15" s="26">
        <f t="shared" si="1"/>
        <v>34988.400000000001</v>
      </c>
      <c r="L15" s="26">
        <f t="shared" si="1"/>
        <v>34988.400000000001</v>
      </c>
      <c r="M15" s="26">
        <f t="shared" si="1"/>
        <v>34988.400000000001</v>
      </c>
      <c r="N15" s="26">
        <f t="shared" si="1"/>
        <v>34988.400000000001</v>
      </c>
      <c r="O15" s="26">
        <f t="shared" si="1"/>
        <v>34988.400000000001</v>
      </c>
      <c r="P15" s="26">
        <f t="shared" si="1"/>
        <v>34988.400000000001</v>
      </c>
      <c r="Q15" s="26">
        <f>Q4+Q5+Q6+Q7+Q8-Q11-Q13-Q14-Q12</f>
        <v>-10811.599999999999</v>
      </c>
      <c r="R15" s="26">
        <f>R4+R5+R6+R7+R8-R11-R13-R14-R12</f>
        <v>22288.400000000001</v>
      </c>
      <c r="S15" s="26">
        <f>S4+S5+S6+S7+S8-S13-S14-S12-S9-S11</f>
        <v>-115046.47</v>
      </c>
      <c r="T15" s="26">
        <f>T4+T5+T6+T7+T8-T13-T14-T12-T9-T11</f>
        <v>-10048.18</v>
      </c>
      <c r="U15" s="26">
        <f>U4+U5+U6+U7+U8-U13-U14-U12-U9-U11</f>
        <v>34988.400000000001</v>
      </c>
      <c r="V15" s="26">
        <f>V4+V5+V6+V7+V8-V13-V14-V12-V9-V11-V10</f>
        <v>-57201.599999999999</v>
      </c>
      <c r="W15" s="26">
        <f>W4+W5+W6+W7+W8-W13-W14-W12-W9-W11-W10</f>
        <v>34988.400000000001</v>
      </c>
      <c r="X15" s="26">
        <f>X4+X5+X6+X7+X8-X13-X14-X12-X9-X11-X10</f>
        <v>-115110</v>
      </c>
      <c r="Y15" s="27">
        <f>Y4+Y5+Y6+Y7+Y8-Y13-Y14-Y12-Y11-Y9-Y10</f>
        <v>130355.1500000002</v>
      </c>
    </row>
    <row r="18" spans="4:24" x14ac:dyDescent="0.25"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</row>
  </sheetData>
  <mergeCells count="7">
    <mergeCell ref="A1:Y1"/>
    <mergeCell ref="A2:A3"/>
    <mergeCell ref="B2:B3"/>
    <mergeCell ref="C2:C3"/>
    <mergeCell ref="Y2:Y3"/>
    <mergeCell ref="D2:K2"/>
    <mergeCell ref="L2:W2"/>
  </mergeCells>
  <pageMargins left="0" right="0" top="0.74803149606299213" bottom="0.35433070866141736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2024-02-02T01:34:22Z</dcterms:modified>
</cp:coreProperties>
</file>