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7F58D4C-4C34-4434-A1B0-D7E18AB080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definedNames>
    <definedName name="_Hlk145329744" localSheetId="0">Лист1!#REF!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" i="1" l="1"/>
  <c r="W13" i="1"/>
  <c r="G13" i="1"/>
  <c r="C13" i="1"/>
  <c r="U13" i="1" l="1"/>
  <c r="V13" i="1"/>
  <c r="T13" i="1" l="1"/>
  <c r="S13" i="1" l="1"/>
  <c r="R13" i="1" l="1"/>
  <c r="Q13" i="1" l="1"/>
  <c r="AA10" i="1" l="1"/>
  <c r="P13" i="1" l="1"/>
  <c r="W10" i="1"/>
  <c r="O13" i="1"/>
  <c r="W11" i="1"/>
  <c r="N13" i="1"/>
  <c r="M13" i="1"/>
  <c r="L13" i="1"/>
  <c r="K13" i="1" l="1"/>
  <c r="J13" i="1"/>
  <c r="I13" i="1" l="1"/>
  <c r="H13" i="1"/>
  <c r="AA6" i="1" l="1"/>
  <c r="W12" i="1" l="1"/>
  <c r="W9" i="1"/>
  <c r="W8" i="1"/>
  <c r="W7" i="1"/>
  <c r="W6" i="1"/>
  <c r="W5" i="1"/>
  <c r="F13" i="1"/>
  <c r="E13" i="1"/>
  <c r="D13" i="1"/>
  <c r="AA12" i="1"/>
</calcChain>
</file>

<file path=xl/sharedStrings.xml><?xml version="1.0" encoding="utf-8"?>
<sst xmlns="http://schemas.openxmlformats.org/spreadsheetml/2006/main" count="19" uniqueCount="19">
  <si>
    <t>Адреса МКД</t>
  </si>
  <si>
    <t>резерв</t>
  </si>
  <si>
    <t>аренда 1</t>
  </si>
  <si>
    <t>аренда 2</t>
  </si>
  <si>
    <t>аренда 3</t>
  </si>
  <si>
    <t>Площадь жилых</t>
  </si>
  <si>
    <t>итого нарастающим итогом с начала года</t>
  </si>
  <si>
    <t>Размер резерва (руб/кв.м.), аренды (руб.)</t>
  </si>
  <si>
    <t>Итого по дому</t>
  </si>
  <si>
    <t>Снятие средств (ремонт швов - )</t>
  </si>
  <si>
    <t xml:space="preserve">Договор 7/22 от 30.05.2022 (швы  70 п.м.) </t>
  </si>
  <si>
    <t>ВО-23</t>
  </si>
  <si>
    <t>Договор 18-21 от 01.02.2023 Максима</t>
  </si>
  <si>
    <t>Доп.соглашение от 01.02.2023 Орион-телеком</t>
  </si>
  <si>
    <r>
      <t>Договор 15/23 от 22.05.</t>
    </r>
    <r>
      <rPr>
        <sz val="11"/>
        <color rgb="FFFF0000"/>
        <rFont val="Calibri"/>
        <family val="2"/>
        <charset val="204"/>
        <scheme val="minor"/>
      </rPr>
      <t xml:space="preserve">2023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</si>
  <si>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Снятие средств  Ремонт примыканий к вентиляционным шахтам -18 м.кв.</t>
  </si>
  <si>
    <r>
      <t>Договор 21-07-23 от 05.07.</t>
    </r>
    <r>
      <rPr>
        <sz val="11"/>
        <color rgb="FFFF0000"/>
        <rFont val="Calibri"/>
        <family val="2"/>
        <charset val="204"/>
        <scheme val="minor"/>
      </rPr>
      <t xml:space="preserve">2023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</si>
  <si>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Снятие средств  Ремонт межпанельных швов -21 п.м.</t>
  </si>
  <si>
    <t>Средства резервного фонда, аренды 2022-24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</si>
</sst>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5" xfId="0" applyFill="1" applyBorder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8" xfId="0" applyFill="1" applyBorder="1"/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"/>
  <sheetViews>
    <sheetView tabSelected="1" workbookViewId="0">
      <selection sqref="A1:W1"/>
    </sheetView>
  </sheetViews>
  <sheetFormatPr defaultRowHeight="15" x14ac:dyDescent="0.25"/>
  <cols>
    <col min="1" max="1" width="19.28515625" style="5" customWidth="1"/>
    <col min="2" max="2" width="16.140625" style="5" customWidth="1"/>
    <col min="3" max="3" width="15.85546875" style="5" customWidth="1"/>
    <col min="4" max="22" width="15.5703125" style="5" customWidth="1"/>
    <col min="23" max="23" width="20.7109375" style="5" customWidth="1"/>
    <col min="24" max="24" width="9.140625" style="5"/>
    <col min="25" max="25" width="9.85546875" style="5" bestFit="1" customWidth="1"/>
    <col min="26" max="16384" width="9.140625" style="5"/>
  </cols>
  <sheetData>
    <row r="1" spans="1:27" ht="15.75" thickBot="1" x14ac:dyDescent="0.3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7" ht="18.75" x14ac:dyDescent="0.25">
      <c r="A2" s="31" t="s">
        <v>0</v>
      </c>
      <c r="B2" s="33" t="s">
        <v>5</v>
      </c>
      <c r="C2" s="33" t="s">
        <v>7</v>
      </c>
      <c r="D2" s="35">
        <v>2022</v>
      </c>
      <c r="E2" s="38"/>
      <c r="F2" s="38"/>
      <c r="G2" s="38"/>
      <c r="H2" s="38"/>
      <c r="I2" s="39"/>
      <c r="J2" s="35">
        <v>2023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9">
        <v>2024</v>
      </c>
      <c r="W2" s="36" t="s">
        <v>6</v>
      </c>
    </row>
    <row r="3" spans="1:27" s="8" customFormat="1" ht="78" customHeight="1" thickBot="1" x14ac:dyDescent="0.3">
      <c r="A3" s="32"/>
      <c r="B3" s="34"/>
      <c r="C3" s="34"/>
      <c r="D3" s="7">
        <v>7</v>
      </c>
      <c r="E3" s="7">
        <v>8</v>
      </c>
      <c r="F3" s="7">
        <v>9</v>
      </c>
      <c r="G3" s="7">
        <v>10</v>
      </c>
      <c r="H3" s="7">
        <v>11</v>
      </c>
      <c r="I3" s="7">
        <v>12</v>
      </c>
      <c r="J3" s="7">
        <v>1</v>
      </c>
      <c r="K3" s="7">
        <v>2</v>
      </c>
      <c r="L3" s="7">
        <v>3</v>
      </c>
      <c r="M3" s="7">
        <v>4</v>
      </c>
      <c r="N3" s="7">
        <v>5</v>
      </c>
      <c r="O3" s="7">
        <v>6</v>
      </c>
      <c r="P3" s="7">
        <v>7</v>
      </c>
      <c r="Q3" s="7">
        <v>8</v>
      </c>
      <c r="R3" s="7">
        <v>9</v>
      </c>
      <c r="S3" s="7">
        <v>10</v>
      </c>
      <c r="T3" s="7">
        <v>11</v>
      </c>
      <c r="U3" s="7">
        <v>12</v>
      </c>
      <c r="V3" s="7">
        <v>1</v>
      </c>
      <c r="W3" s="37"/>
    </row>
    <row r="4" spans="1:27" ht="21" customHeight="1" x14ac:dyDescent="0.3">
      <c r="A4" s="9" t="s">
        <v>11</v>
      </c>
      <c r="B4" s="10">
        <v>2977.2</v>
      </c>
      <c r="C4" s="10"/>
      <c r="D4" s="21"/>
      <c r="E4" s="21">
        <v>11908.8</v>
      </c>
      <c r="F4" s="21">
        <v>11908.8</v>
      </c>
      <c r="G4" s="21">
        <v>11908.8</v>
      </c>
      <c r="H4" s="21">
        <v>11908.8</v>
      </c>
      <c r="I4" s="21">
        <v>11908.8</v>
      </c>
      <c r="J4" s="21">
        <v>11908.8</v>
      </c>
      <c r="K4" s="21">
        <v>11908.8</v>
      </c>
      <c r="L4" s="21">
        <v>11908.8</v>
      </c>
      <c r="M4" s="21">
        <v>11908.8</v>
      </c>
      <c r="N4" s="21">
        <v>11908.8</v>
      </c>
      <c r="O4" s="21">
        <v>11908.8</v>
      </c>
      <c r="P4" s="21">
        <v>11908.8</v>
      </c>
      <c r="Q4" s="21">
        <v>11908.8</v>
      </c>
      <c r="R4" s="21">
        <v>11908.8</v>
      </c>
      <c r="S4" s="21">
        <v>11908.8</v>
      </c>
      <c r="T4" s="21">
        <v>11908.8</v>
      </c>
      <c r="U4" s="21">
        <v>11908.8</v>
      </c>
      <c r="V4" s="21"/>
      <c r="W4" s="22">
        <f>SUM(D4:V4)</f>
        <v>202449.59999999995</v>
      </c>
    </row>
    <row r="5" spans="1:27" ht="18.75" x14ac:dyDescent="0.25">
      <c r="A5" s="11" t="s">
        <v>1</v>
      </c>
      <c r="B5" s="24"/>
      <c r="C5" s="25">
        <v>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4">
        <f>SUM(D5:V5)</f>
        <v>0</v>
      </c>
    </row>
    <row r="6" spans="1:27" ht="49.5" customHeight="1" x14ac:dyDescent="0.25">
      <c r="A6" s="11" t="s">
        <v>2</v>
      </c>
      <c r="B6" s="14" t="s">
        <v>12</v>
      </c>
      <c r="C6" s="12"/>
      <c r="D6" s="15"/>
      <c r="E6" s="15"/>
      <c r="F6" s="15"/>
      <c r="G6" s="15"/>
      <c r="H6" s="15"/>
      <c r="I6" s="15"/>
      <c r="J6" s="15"/>
      <c r="K6" s="15"/>
      <c r="L6" s="15">
        <v>238.18</v>
      </c>
      <c r="M6" s="15">
        <v>238.18</v>
      </c>
      <c r="N6" s="15">
        <v>238.18</v>
      </c>
      <c r="O6" s="15">
        <v>238.18</v>
      </c>
      <c r="P6" s="15">
        <v>238.18</v>
      </c>
      <c r="Q6" s="15">
        <v>238.18</v>
      </c>
      <c r="R6" s="15">
        <v>238.18</v>
      </c>
      <c r="S6" s="15">
        <v>238.18</v>
      </c>
      <c r="T6" s="15">
        <v>238.18</v>
      </c>
      <c r="U6" s="15">
        <v>238.18</v>
      </c>
      <c r="V6" s="15"/>
      <c r="W6" s="4">
        <f>SUM(D6:V6)</f>
        <v>2381.8000000000002</v>
      </c>
      <c r="AA6" s="5" t="e">
        <f>#REF!</f>
        <v>#REF!</v>
      </c>
    </row>
    <row r="7" spans="1:27" ht="45" x14ac:dyDescent="0.25">
      <c r="A7" s="11" t="s">
        <v>3</v>
      </c>
      <c r="B7" s="14" t="s">
        <v>13</v>
      </c>
      <c r="C7" s="12"/>
      <c r="D7" s="23"/>
      <c r="E7" s="23"/>
      <c r="F7" s="23"/>
      <c r="G7" s="23"/>
      <c r="H7" s="23"/>
      <c r="I7" s="23"/>
      <c r="J7" s="23"/>
      <c r="K7" s="23"/>
      <c r="L7" s="23">
        <v>238.18</v>
      </c>
      <c r="M7" s="23">
        <v>238.18</v>
      </c>
      <c r="N7" s="23">
        <v>238.18</v>
      </c>
      <c r="O7" s="23">
        <v>238.18</v>
      </c>
      <c r="P7" s="23">
        <v>238.18</v>
      </c>
      <c r="Q7" s="23">
        <v>238.18</v>
      </c>
      <c r="R7" s="23">
        <v>238.18</v>
      </c>
      <c r="S7" s="23">
        <v>238.18</v>
      </c>
      <c r="T7" s="23">
        <v>238.18</v>
      </c>
      <c r="U7" s="23">
        <v>238.18</v>
      </c>
      <c r="V7" s="23"/>
      <c r="W7" s="4">
        <f>SUM(D7:V7)</f>
        <v>2381.8000000000002</v>
      </c>
    </row>
    <row r="8" spans="1:27" ht="18.75" x14ac:dyDescent="0.25">
      <c r="A8" s="11" t="s">
        <v>4</v>
      </c>
      <c r="B8" s="23"/>
      <c r="C8" s="12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4">
        <f>SUM(D8:V8)</f>
        <v>0</v>
      </c>
    </row>
    <row r="9" spans="1:27" ht="18.75" x14ac:dyDescent="0.25">
      <c r="A9" s="1"/>
      <c r="B9" s="2"/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">
        <f>SUM(D9:V9)</f>
        <v>0</v>
      </c>
    </row>
    <row r="10" spans="1:27" ht="75" x14ac:dyDescent="0.25">
      <c r="A10" s="1" t="s">
        <v>15</v>
      </c>
      <c r="B10" s="2" t="s">
        <v>16</v>
      </c>
      <c r="C10" s="6">
        <v>45000</v>
      </c>
      <c r="D10" s="3"/>
      <c r="E10" s="3"/>
      <c r="F10" s="3"/>
      <c r="G10" s="28"/>
      <c r="H10" s="28"/>
      <c r="I10" s="28"/>
      <c r="J10" s="28"/>
      <c r="K10" s="28"/>
      <c r="L10" s="28"/>
      <c r="M10" s="28"/>
      <c r="N10" s="28"/>
      <c r="O10" s="28"/>
      <c r="P10" s="28">
        <v>45000</v>
      </c>
      <c r="Q10" s="28"/>
      <c r="R10" s="28"/>
      <c r="S10" s="28"/>
      <c r="T10" s="28"/>
      <c r="U10" s="28"/>
      <c r="V10" s="28"/>
      <c r="W10" s="4">
        <f>SUM(D10:V10)</f>
        <v>45000</v>
      </c>
      <c r="AA10" s="5" t="e">
        <f>#REF!+#REF!+#REF!+#REF!+#REF!+#REF!+#REF!+#REF!+#REF!+#REF!+#REF!+#REF!+#REF!+#REF!+#REF!+#REF!+#REF!+#REF!+#REF!+#REF!+#REF!+#REF!+#REF!+#REF!+#REF!+#REF!+#REF!+P4+P6+P7</f>
        <v>#REF!</v>
      </c>
    </row>
    <row r="11" spans="1:27" ht="60" x14ac:dyDescent="0.25">
      <c r="A11" s="1" t="s">
        <v>17</v>
      </c>
      <c r="B11" s="2" t="s">
        <v>14</v>
      </c>
      <c r="C11" s="6">
        <v>18900</v>
      </c>
      <c r="D11" s="3"/>
      <c r="E11" s="3"/>
      <c r="F11" s="3"/>
      <c r="G11" s="28"/>
      <c r="H11" s="28"/>
      <c r="I11" s="28"/>
      <c r="J11" s="28"/>
      <c r="K11" s="28"/>
      <c r="L11" s="28"/>
      <c r="M11" s="28"/>
      <c r="N11" s="28"/>
      <c r="O11" s="28">
        <v>18900</v>
      </c>
      <c r="P11" s="28"/>
      <c r="Q11" s="28"/>
      <c r="R11" s="28"/>
      <c r="S11" s="28"/>
      <c r="T11" s="28"/>
      <c r="U11" s="28"/>
      <c r="V11" s="28"/>
      <c r="W11" s="4">
        <f>SUM(D11:V11)</f>
        <v>18900</v>
      </c>
    </row>
    <row r="12" spans="1:27" ht="45" x14ac:dyDescent="0.25">
      <c r="A12" s="1" t="s">
        <v>9</v>
      </c>
      <c r="B12" s="2" t="s">
        <v>10</v>
      </c>
      <c r="C12" s="6">
        <v>50150</v>
      </c>
      <c r="D12" s="3"/>
      <c r="E12" s="3"/>
      <c r="F12" s="3"/>
      <c r="G12" s="28">
        <v>50150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4">
        <f>SUM(D12:V12)</f>
        <v>50150</v>
      </c>
      <c r="AA12" s="26" t="e">
        <f>#REF!+#REF!+#REF!+#REF!+#REF!+#REF!+#REF!+#REF!+#REF!+#REF!+#REF!+#REF!+#REF!+#REF!+#REF!+#REF!+#REF!+#REF!+#REF!+#REF!+#REF!+#REF!</f>
        <v>#REF!</v>
      </c>
    </row>
    <row r="13" spans="1:27" ht="21" customHeight="1" thickBot="1" x14ac:dyDescent="0.3">
      <c r="A13" s="16" t="s">
        <v>8</v>
      </c>
      <c r="B13" s="17"/>
      <c r="C13" s="18">
        <f>SUM(C10:C12)</f>
        <v>114050</v>
      </c>
      <c r="D13" s="19">
        <f t="shared" ref="D13:F13" si="0">D4+D5+D6+D7+D8-D9-D12</f>
        <v>0</v>
      </c>
      <c r="E13" s="19">
        <f t="shared" si="0"/>
        <v>11908.8</v>
      </c>
      <c r="F13" s="19">
        <f t="shared" si="0"/>
        <v>11908.8</v>
      </c>
      <c r="G13" s="19">
        <f>G4+G5+G6+G7+G8-G9-G12</f>
        <v>-38241.199999999997</v>
      </c>
      <c r="H13" s="19">
        <f t="shared" ref="G13:L13" si="1">H4+H5+H6+H7+H8-H9-H12</f>
        <v>11908.8</v>
      </c>
      <c r="I13" s="19">
        <f t="shared" si="1"/>
        <v>11908.8</v>
      </c>
      <c r="J13" s="19">
        <f t="shared" si="1"/>
        <v>11908.8</v>
      </c>
      <c r="K13" s="19">
        <f t="shared" si="1"/>
        <v>11908.8</v>
      </c>
      <c r="L13" s="19">
        <f t="shared" si="1"/>
        <v>12385.16</v>
      </c>
      <c r="M13" s="19">
        <f>M4+M5+M6+M7+M8-M9-M12</f>
        <v>12385.16</v>
      </c>
      <c r="N13" s="19">
        <f>N4+N5+N6+N7+N8-N9-N12</f>
        <v>12385.16</v>
      </c>
      <c r="O13" s="19">
        <f>O4+O5+O6+O7+O8-O9-O12-O11</f>
        <v>-6514.84</v>
      </c>
      <c r="P13" s="19">
        <f t="shared" ref="P13:W13" si="2">P4+P5+P6+P7+P8-P9-P12-P11-P10</f>
        <v>-32614.84</v>
      </c>
      <c r="Q13" s="19">
        <f t="shared" si="2"/>
        <v>12385.16</v>
      </c>
      <c r="R13" s="19">
        <f t="shared" si="2"/>
        <v>12385.16</v>
      </c>
      <c r="S13" s="19">
        <f t="shared" si="2"/>
        <v>12385.16</v>
      </c>
      <c r="T13" s="19">
        <f t="shared" si="2"/>
        <v>12385.16</v>
      </c>
      <c r="U13" s="19">
        <f t="shared" ref="U13" si="3">U4+U5+U6+U7+U8-U9-U12-U11-U10</f>
        <v>12385.16</v>
      </c>
      <c r="V13" s="19">
        <f t="shared" ref="V13" si="4">V4+V5+V6+V7+V8-V9-V12-V11-V10</f>
        <v>0</v>
      </c>
      <c r="W13" s="20">
        <f>W4+W5+W6+W7+W8-W9-W12-W11-W10</f>
        <v>93163.199999999924</v>
      </c>
    </row>
    <row r="16" spans="1:27" x14ac:dyDescent="0.25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</sheetData>
  <mergeCells count="7">
    <mergeCell ref="A1:W1"/>
    <mergeCell ref="A2:A3"/>
    <mergeCell ref="B2:B3"/>
    <mergeCell ref="C2:C3"/>
    <mergeCell ref="W2:W3"/>
    <mergeCell ref="D2:I2"/>
    <mergeCell ref="J2:U2"/>
  </mergeCells>
  <pageMargins left="0" right="0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2024-02-02T01:59:58Z</dcterms:modified>
</cp:coreProperties>
</file>