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41611D0-874F-4DB2-AA5A-813DEC4A97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Hlk14532974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D6" i="1"/>
  <c r="BO5" i="1"/>
  <c r="BO4" i="1"/>
  <c r="BO28" i="1" l="1"/>
</calcChain>
</file>

<file path=xl/sharedStrings.xml><?xml version="1.0" encoding="utf-8"?>
<sst xmlns="http://schemas.openxmlformats.org/spreadsheetml/2006/main" count="53" uniqueCount="51">
  <si>
    <t>Адреса МКД</t>
  </si>
  <si>
    <t>резерв</t>
  </si>
  <si>
    <t>аренда 1</t>
  </si>
  <si>
    <t>аренда 2</t>
  </si>
  <si>
    <t>аренда 3</t>
  </si>
  <si>
    <t>Л-18</t>
  </si>
  <si>
    <t>Площадь жилых</t>
  </si>
  <si>
    <t>итого нарастающим итогом с начала года</t>
  </si>
  <si>
    <t>Снятие средств</t>
  </si>
  <si>
    <t>Размер резерва (руб/кв.м.), аренды (руб.)</t>
  </si>
  <si>
    <t>Итого по дому</t>
  </si>
  <si>
    <t>12            2019 г.</t>
  </si>
  <si>
    <t>Договор 4/20 от 17.07.2020</t>
  </si>
  <si>
    <t>Договор 4а/20 от 24.07.2020</t>
  </si>
  <si>
    <t>договор №26-07/2021 от 26.07.2021</t>
  </si>
  <si>
    <t>Снятие средств (решетки)</t>
  </si>
  <si>
    <t>договор №7/21 от 09.07.2021 швы - 85м.п. Кровля 50 м.кв.</t>
  </si>
  <si>
    <t xml:space="preserve">Договор 1/21 от 09.06.2021 </t>
  </si>
  <si>
    <t>Снятие средств (входные группы)</t>
  </si>
  <si>
    <t>договор №17/21 от 06.11.2021 15 окон в 4 п.</t>
  </si>
  <si>
    <t>Снятие средств (тек.ремонт 4п.)</t>
  </si>
  <si>
    <t>аренда 4</t>
  </si>
  <si>
    <t>Снятие средств (15шт. окна 4-ый подъезд)</t>
  </si>
  <si>
    <t>Снятие средств (швы-85п.м, кровля 50м.кв.)</t>
  </si>
  <si>
    <t>Договор 29/2020 от 24.06.2021 Орион с 01.08.21</t>
  </si>
  <si>
    <t>Договор 01-33-58-19-21 от 20.12.21 МП ГТС с 01.12.21</t>
  </si>
  <si>
    <t>Договор 1А/21 от 01.01.2021 Пом.153 с 01.01.21</t>
  </si>
  <si>
    <t>Снятие средств           (швы ) 114 п.м.</t>
  </si>
  <si>
    <t>с июля 2022</t>
  </si>
  <si>
    <r>
      <t xml:space="preserve">договор №21/21 от </t>
    </r>
    <r>
      <rPr>
        <sz val="11"/>
        <color rgb="FFFF0000"/>
        <rFont val="Calibri"/>
        <family val="2"/>
        <charset val="204"/>
        <scheme val="minor"/>
      </rPr>
      <t xml:space="preserve">30.12.2021 </t>
    </r>
    <r>
      <rPr>
        <sz val="11"/>
        <color theme="1"/>
        <rFont val="Calibri"/>
        <family val="2"/>
        <charset val="204"/>
        <scheme val="minor"/>
      </rPr>
      <t>тек.ремонт 4п.</t>
    </r>
  </si>
  <si>
    <r>
      <t>Договор   7/22 от 30.05.</t>
    </r>
    <r>
      <rPr>
        <sz val="11"/>
        <color rgb="FFFF0000"/>
        <rFont val="Calibri"/>
        <family val="2"/>
        <charset val="204"/>
        <scheme val="minor"/>
      </rPr>
      <t>2022</t>
    </r>
  </si>
  <si>
    <t>Снятие средств           (монтаж нового узла ХВ)</t>
  </si>
  <si>
    <r>
      <t>Счет, товарная накладная 128 от 14.06.</t>
    </r>
    <r>
      <rPr>
        <sz val="11"/>
        <color rgb="FFFF0000"/>
        <rFont val="Calibri"/>
        <family val="2"/>
        <charset val="204"/>
        <scheme val="minor"/>
      </rPr>
      <t>2022</t>
    </r>
  </si>
  <si>
    <t>Снятие средств           (замена почтовых ящиков - в 4-м подъезде)</t>
  </si>
  <si>
    <r>
      <t>Счет, товарная накладная 14 от 02.02.</t>
    </r>
    <r>
      <rPr>
        <sz val="11"/>
        <color rgb="FFFF0000"/>
        <rFont val="Calibri"/>
        <family val="2"/>
        <charset val="204"/>
        <scheme val="minor"/>
      </rPr>
      <t>2022</t>
    </r>
  </si>
  <si>
    <t>Снятие средств           (ямочный ремонт асфальтового покрытия - проез м/у Л-18, 20)</t>
  </si>
  <si>
    <r>
      <t xml:space="preserve">Калькуля ция, Счет от </t>
    </r>
    <r>
      <rPr>
        <sz val="11"/>
        <color rgb="FFFF0000"/>
        <rFont val="Calibri"/>
        <family val="2"/>
        <charset val="204"/>
        <scheme val="minor"/>
      </rPr>
      <t>07.2022</t>
    </r>
  </si>
  <si>
    <t>Снятие средств           (монтаж пластиковых окон 3 подьезд -19шт.)</t>
  </si>
  <si>
    <r>
      <t>Договор  № 102/23 от 16.02.</t>
    </r>
    <r>
      <rPr>
        <sz val="11"/>
        <color rgb="FFFF0000"/>
        <rFont val="Calibri"/>
        <family val="2"/>
        <charset val="204"/>
        <scheme val="minor"/>
      </rPr>
      <t>2023</t>
    </r>
  </si>
  <si>
    <r>
      <t>Договор 15/23 от 22.05.</t>
    </r>
    <r>
      <rPr>
        <sz val="11"/>
        <color rgb="FFFF0000"/>
        <rFont val="Calibri"/>
        <family val="2"/>
        <charset val="204"/>
        <scheme val="minor"/>
      </rPr>
      <t xml:space="preserve">2023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</si>
  <si>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Снятие средств  Ремонт межпанельных швов -68 п.м.</t>
  </si>
  <si>
    <t>аренда 5</t>
  </si>
  <si>
    <t xml:space="preserve">Договор 05/23/0706 от 29.12.2023 Ростелеком с 01.01.2024               </t>
  </si>
  <si>
    <t>Договор 9К26/2020 от 01.06.2020</t>
  </si>
  <si>
    <t>Снятие средств (работы по утеплению фасада кв.124 2 эт. Торец 5 под. -41 м.кв.</t>
  </si>
  <si>
    <r>
      <t>договор №08/24 от 15</t>
    </r>
    <r>
      <rPr>
        <sz val="11"/>
        <color rgb="FFFF0000"/>
        <rFont val="Calibri"/>
        <family val="2"/>
        <charset val="204"/>
        <scheme val="minor"/>
      </rPr>
      <t xml:space="preserve">.05.2024 </t>
    </r>
    <r>
      <rPr>
        <sz val="11"/>
        <color theme="1"/>
        <rFont val="Calibri"/>
        <family val="2"/>
        <charset val="204"/>
        <scheme val="minor"/>
      </rPr>
      <t>тек.ремонт 3п.</t>
    </r>
  </si>
  <si>
    <t>Снятие средств (тек.ремонт 3п. С заменой дверей в тамбуре)</t>
  </si>
  <si>
    <r>
      <t>договор №02/24 от 29</t>
    </r>
    <r>
      <rPr>
        <sz val="11"/>
        <color rgb="FFFF0000"/>
        <rFont val="Calibri"/>
        <family val="2"/>
        <charset val="204"/>
        <scheme val="minor"/>
      </rPr>
      <t xml:space="preserve">.02.2024 </t>
    </r>
    <r>
      <rPr>
        <sz val="11"/>
        <color theme="1"/>
        <rFont val="Calibri"/>
        <family val="2"/>
        <charset val="204"/>
        <scheme val="minor"/>
      </rPr>
      <t>тек.ремонт 3п.</t>
    </r>
  </si>
  <si>
    <t>Снятие средств (ремонт швов -17 )</t>
  </si>
  <si>
    <r>
      <t>Договор 7/24 от 15.05</t>
    </r>
    <r>
      <rPr>
        <sz val="11"/>
        <color rgb="FFFF0000"/>
        <rFont val="Calibri"/>
        <family val="2"/>
        <charset val="204"/>
        <scheme val="minor"/>
      </rPr>
      <t>.2024</t>
    </r>
    <r>
      <rPr>
        <sz val="11"/>
        <color theme="1"/>
        <rFont val="Calibri"/>
        <family val="2"/>
        <charset val="204"/>
        <scheme val="minor"/>
      </rPr>
      <t xml:space="preserve"> (швы   17 п.м.) </t>
    </r>
  </si>
  <si>
    <t>Мониторинг расходования целевых средств на текущий ремонт Ленинграсдкий,18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</si>
</sst>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0" borderId="9" xfId="0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0" fontId="0" fillId="2" borderId="1" xfId="0" applyFill="1" applyBorder="1"/>
    <xf numFmtId="0" fontId="3" fillId="0" borderId="6" xfId="0" applyFont="1" applyBorder="1"/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0" borderId="23" xfId="0" applyFont="1" applyBorder="1"/>
    <xf numFmtId="0" fontId="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8"/>
  <sheetViews>
    <sheetView tabSelected="1" topLeftCell="A10" workbookViewId="0">
      <selection activeCell="I12" sqref="I12"/>
    </sheetView>
  </sheetViews>
  <sheetFormatPr defaultRowHeight="15" x14ac:dyDescent="0.25"/>
  <cols>
    <col min="1" max="1" width="19.28515625" customWidth="1"/>
    <col min="2" max="2" width="16.140625" customWidth="1"/>
    <col min="3" max="3" width="15.85546875" customWidth="1"/>
    <col min="4" max="4" width="14.85546875" customWidth="1"/>
    <col min="5" max="9" width="9.140625" customWidth="1"/>
    <col min="10" max="10" width="9.28515625" customWidth="1"/>
    <col min="11" max="11" width="10.7109375" customWidth="1"/>
    <col min="12" max="12" width="10.42578125" customWidth="1"/>
    <col min="13" max="13" width="11.85546875" customWidth="1"/>
    <col min="14" max="14" width="15.28515625" customWidth="1"/>
    <col min="15" max="15" width="12" customWidth="1"/>
    <col min="16" max="26" width="15.140625" customWidth="1"/>
    <col min="27" max="28" width="15.5703125" customWidth="1"/>
    <col min="29" max="29" width="15.5703125" style="39" customWidth="1"/>
    <col min="30" max="63" width="15.5703125" customWidth="1"/>
    <col min="64" max="64" width="15.5703125" style="39" customWidth="1"/>
    <col min="65" max="66" width="15.5703125" customWidth="1"/>
    <col min="67" max="67" width="20.7109375" customWidth="1"/>
    <col min="69" max="69" width="9.85546875" bestFit="1" customWidth="1"/>
  </cols>
  <sheetData>
    <row r="1" spans="1:72" ht="15.75" thickBot="1" x14ac:dyDescent="0.3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72" ht="18.75" customHeight="1" x14ac:dyDescent="0.25">
      <c r="A2" s="3" t="s">
        <v>0</v>
      </c>
      <c r="B2" s="4" t="s">
        <v>6</v>
      </c>
      <c r="C2" s="4" t="s">
        <v>9</v>
      </c>
      <c r="D2" s="5">
        <v>2020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7">
        <v>2021</v>
      </c>
      <c r="R2" s="8"/>
      <c r="S2" s="8"/>
      <c r="T2" s="9"/>
      <c r="U2" s="9"/>
      <c r="V2" s="9"/>
      <c r="W2" s="9"/>
      <c r="X2" s="9"/>
      <c r="Y2" s="9"/>
      <c r="Z2" s="9"/>
      <c r="AA2" s="9"/>
      <c r="AB2" s="1"/>
      <c r="AC2" s="6">
        <v>2022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8">
        <v>2023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8">
        <v>2024</v>
      </c>
      <c r="BB2" s="1"/>
      <c r="BC2" s="1"/>
      <c r="BD2" s="1"/>
      <c r="BE2" s="1"/>
      <c r="BF2" s="1"/>
      <c r="BG2" s="1"/>
      <c r="BH2" s="1"/>
      <c r="BI2" s="1"/>
      <c r="BJ2" s="1"/>
      <c r="BK2" s="1"/>
      <c r="BL2" s="10"/>
      <c r="BM2" s="6">
        <v>2025</v>
      </c>
      <c r="BN2" s="10"/>
      <c r="BO2" s="11" t="s">
        <v>7</v>
      </c>
    </row>
    <row r="3" spans="1:72" s="20" customFormat="1" ht="78" customHeight="1" thickBot="1" x14ac:dyDescent="0.3">
      <c r="A3" s="12"/>
      <c r="B3" s="13"/>
      <c r="C3" s="13"/>
      <c r="D3" s="14" t="s">
        <v>11</v>
      </c>
      <c r="E3" s="14">
        <v>1</v>
      </c>
      <c r="F3" s="14">
        <v>2</v>
      </c>
      <c r="G3" s="14">
        <v>3</v>
      </c>
      <c r="H3" s="14">
        <v>4</v>
      </c>
      <c r="I3" s="14">
        <v>5</v>
      </c>
      <c r="J3" s="14">
        <v>6</v>
      </c>
      <c r="K3" s="14">
        <v>7</v>
      </c>
      <c r="L3" s="14">
        <v>8</v>
      </c>
      <c r="M3" s="14">
        <v>9</v>
      </c>
      <c r="N3" s="14">
        <v>10</v>
      </c>
      <c r="O3" s="14">
        <v>11</v>
      </c>
      <c r="P3" s="15">
        <v>12</v>
      </c>
      <c r="Q3" s="16">
        <v>1</v>
      </c>
      <c r="R3" s="17">
        <v>2</v>
      </c>
      <c r="S3" s="17">
        <v>3</v>
      </c>
      <c r="T3" s="17">
        <v>4</v>
      </c>
      <c r="U3" s="17">
        <v>5</v>
      </c>
      <c r="V3" s="17">
        <v>6</v>
      </c>
      <c r="W3" s="17">
        <v>7</v>
      </c>
      <c r="X3" s="17">
        <v>8</v>
      </c>
      <c r="Y3" s="17">
        <v>9</v>
      </c>
      <c r="Z3" s="17">
        <v>10</v>
      </c>
      <c r="AA3" s="17">
        <v>11</v>
      </c>
      <c r="AB3" s="17">
        <v>12</v>
      </c>
      <c r="AC3" s="18">
        <v>1</v>
      </c>
      <c r="AD3" s="17">
        <v>2</v>
      </c>
      <c r="AE3" s="17">
        <v>3</v>
      </c>
      <c r="AF3" s="17">
        <v>4</v>
      </c>
      <c r="AG3" s="17">
        <v>5</v>
      </c>
      <c r="AH3" s="17">
        <v>6</v>
      </c>
      <c r="AI3" s="17">
        <v>7</v>
      </c>
      <c r="AJ3" s="17">
        <v>8</v>
      </c>
      <c r="AK3" s="17">
        <v>9</v>
      </c>
      <c r="AL3" s="17">
        <v>10</v>
      </c>
      <c r="AM3" s="17">
        <v>11</v>
      </c>
      <c r="AN3" s="17">
        <v>12</v>
      </c>
      <c r="AO3" s="17">
        <v>1</v>
      </c>
      <c r="AP3" s="17">
        <v>2</v>
      </c>
      <c r="AQ3" s="17">
        <v>3</v>
      </c>
      <c r="AR3" s="17">
        <v>4</v>
      </c>
      <c r="AS3" s="17">
        <v>5</v>
      </c>
      <c r="AT3" s="17">
        <v>6</v>
      </c>
      <c r="AU3" s="17">
        <v>7</v>
      </c>
      <c r="AV3" s="17">
        <v>8</v>
      </c>
      <c r="AW3" s="17">
        <v>9</v>
      </c>
      <c r="AX3" s="17">
        <v>10</v>
      </c>
      <c r="AY3" s="17">
        <v>11</v>
      </c>
      <c r="AZ3" s="17">
        <v>12</v>
      </c>
      <c r="BA3" s="17">
        <v>1</v>
      </c>
      <c r="BB3" s="17">
        <v>2</v>
      </c>
      <c r="BC3" s="17">
        <v>3</v>
      </c>
      <c r="BD3" s="17">
        <v>4</v>
      </c>
      <c r="BE3" s="17">
        <v>5</v>
      </c>
      <c r="BF3" s="17">
        <v>6</v>
      </c>
      <c r="BG3" s="17">
        <v>7</v>
      </c>
      <c r="BH3" s="17">
        <v>8</v>
      </c>
      <c r="BI3" s="17">
        <v>9</v>
      </c>
      <c r="BJ3" s="17">
        <v>10</v>
      </c>
      <c r="BK3" s="17">
        <v>11</v>
      </c>
      <c r="BL3" s="18">
        <v>12</v>
      </c>
      <c r="BM3" s="17">
        <v>1</v>
      </c>
      <c r="BN3" s="17">
        <v>2</v>
      </c>
      <c r="BO3" s="19"/>
    </row>
    <row r="4" spans="1:72" ht="18.75" x14ac:dyDescent="0.3">
      <c r="A4" s="48" t="s">
        <v>5</v>
      </c>
      <c r="B4" s="27">
        <v>9756.2000000000007</v>
      </c>
      <c r="C4" s="27"/>
      <c r="D4" s="49" t="s">
        <v>28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2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2"/>
      <c r="BM4" s="51"/>
      <c r="BN4" s="51"/>
      <c r="BO4" s="53">
        <f>SUM(D4:P4)</f>
        <v>0</v>
      </c>
    </row>
    <row r="5" spans="1:72" ht="18.75" x14ac:dyDescent="0.25">
      <c r="A5" s="21" t="s">
        <v>1</v>
      </c>
      <c r="B5" s="54"/>
      <c r="C5" s="22">
        <v>4.5</v>
      </c>
      <c r="D5" s="22">
        <v>4.5</v>
      </c>
      <c r="E5" s="23">
        <v>24390.5</v>
      </c>
      <c r="F5" s="23">
        <v>24390.5</v>
      </c>
      <c r="G5" s="23">
        <v>24390.5</v>
      </c>
      <c r="H5" s="23">
        <v>24390.5</v>
      </c>
      <c r="I5" s="23">
        <v>24390.5</v>
      </c>
      <c r="J5" s="23">
        <v>24390.5</v>
      </c>
      <c r="K5" s="23">
        <v>24390.5</v>
      </c>
      <c r="L5" s="23">
        <v>24390.5</v>
      </c>
      <c r="M5" s="23">
        <v>24390.5</v>
      </c>
      <c r="N5" s="23">
        <v>24390.5</v>
      </c>
      <c r="O5" s="23">
        <v>24390.5</v>
      </c>
      <c r="P5" s="23">
        <v>24390.5</v>
      </c>
      <c r="Q5" s="23">
        <v>24390.5</v>
      </c>
      <c r="R5" s="23">
        <v>24390.5</v>
      </c>
      <c r="S5" s="23">
        <v>24390.5</v>
      </c>
      <c r="T5" s="23">
        <v>24390.5</v>
      </c>
      <c r="U5" s="23">
        <v>24390.5</v>
      </c>
      <c r="V5" s="23">
        <v>24390.5</v>
      </c>
      <c r="W5" s="23">
        <v>24390.5</v>
      </c>
      <c r="X5" s="23">
        <v>24390.5</v>
      </c>
      <c r="Y5" s="23">
        <v>24390.5</v>
      </c>
      <c r="Z5" s="23">
        <v>24390.5</v>
      </c>
      <c r="AA5" s="23">
        <v>24390.5</v>
      </c>
      <c r="AB5" s="23">
        <v>24390.5</v>
      </c>
      <c r="AC5" s="24">
        <v>24390.5</v>
      </c>
      <c r="AD5" s="23">
        <v>24390.5</v>
      </c>
      <c r="AE5" s="23">
        <v>24390.5</v>
      </c>
      <c r="AF5" s="23">
        <v>24390.5</v>
      </c>
      <c r="AG5" s="23">
        <v>24390.5</v>
      </c>
      <c r="AH5" s="23">
        <v>24390.5</v>
      </c>
      <c r="AI5" s="23">
        <v>24390.5</v>
      </c>
      <c r="AJ5" s="23">
        <v>43903</v>
      </c>
      <c r="AK5" s="23">
        <v>43903</v>
      </c>
      <c r="AL5" s="23">
        <v>43903</v>
      </c>
      <c r="AM5" s="23">
        <v>43903</v>
      </c>
      <c r="AN5" s="23">
        <v>43903</v>
      </c>
      <c r="AO5" s="23">
        <v>43903</v>
      </c>
      <c r="AP5" s="23">
        <v>43903</v>
      </c>
      <c r="AQ5" s="23">
        <v>43903</v>
      </c>
      <c r="AR5" s="23">
        <v>43903</v>
      </c>
      <c r="AS5" s="23">
        <v>43903</v>
      </c>
      <c r="AT5" s="23">
        <v>43903</v>
      </c>
      <c r="AU5" s="23">
        <v>43903</v>
      </c>
      <c r="AV5" s="23">
        <v>43903</v>
      </c>
      <c r="AW5" s="23">
        <v>43903</v>
      </c>
      <c r="AX5" s="23">
        <v>43903</v>
      </c>
      <c r="AY5" s="23">
        <v>43903</v>
      </c>
      <c r="AZ5" s="23">
        <v>43903</v>
      </c>
      <c r="BA5" s="23">
        <v>43903</v>
      </c>
      <c r="BB5" s="23">
        <v>43903</v>
      </c>
      <c r="BC5" s="23">
        <v>43903</v>
      </c>
      <c r="BD5" s="23">
        <v>43903</v>
      </c>
      <c r="BE5" s="23">
        <v>43903</v>
      </c>
      <c r="BF5" s="23">
        <v>43903</v>
      </c>
      <c r="BG5" s="23">
        <v>43903</v>
      </c>
      <c r="BH5" s="23">
        <v>43903</v>
      </c>
      <c r="BI5" s="23">
        <v>43903</v>
      </c>
      <c r="BJ5" s="23">
        <v>43903</v>
      </c>
      <c r="BK5" s="23">
        <v>43903</v>
      </c>
      <c r="BL5" s="23">
        <v>43903</v>
      </c>
      <c r="BM5" s="23">
        <v>43903</v>
      </c>
      <c r="BN5" s="23"/>
      <c r="BO5" s="25">
        <f t="shared" ref="BO5:BO27" si="0">SUM(D5:BN5)</f>
        <v>2073200</v>
      </c>
    </row>
    <row r="6" spans="1:72" ht="45" x14ac:dyDescent="0.25">
      <c r="A6" s="21" t="s">
        <v>2</v>
      </c>
      <c r="B6" s="28" t="s">
        <v>43</v>
      </c>
      <c r="C6" s="22">
        <v>780.5</v>
      </c>
      <c r="D6" s="23">
        <f>B4*D5</f>
        <v>43902.9</v>
      </c>
      <c r="E6" s="23"/>
      <c r="F6" s="23"/>
      <c r="G6" s="23"/>
      <c r="H6" s="23"/>
      <c r="I6" s="23"/>
      <c r="J6" s="23"/>
      <c r="K6" s="23">
        <v>780.5</v>
      </c>
      <c r="L6" s="23">
        <v>780.5</v>
      </c>
      <c r="M6" s="23">
        <v>780.5</v>
      </c>
      <c r="N6" s="23">
        <v>780.5</v>
      </c>
      <c r="O6" s="23">
        <v>780.5</v>
      </c>
      <c r="P6" s="23">
        <v>780.5</v>
      </c>
      <c r="Q6" s="23">
        <v>780.5</v>
      </c>
      <c r="R6" s="23">
        <v>780.5</v>
      </c>
      <c r="S6" s="23">
        <v>780.5</v>
      </c>
      <c r="T6" s="23">
        <v>780.5</v>
      </c>
      <c r="U6" s="23">
        <v>780.5</v>
      </c>
      <c r="V6" s="23">
        <v>780.5</v>
      </c>
      <c r="W6" s="23">
        <v>780.5</v>
      </c>
      <c r="X6" s="23">
        <v>780.5</v>
      </c>
      <c r="Y6" s="23">
        <v>780.5</v>
      </c>
      <c r="Z6" s="23">
        <v>780.5</v>
      </c>
      <c r="AA6" s="23">
        <v>780.5</v>
      </c>
      <c r="AB6" s="23">
        <v>780.5</v>
      </c>
      <c r="AC6" s="24">
        <v>780.5</v>
      </c>
      <c r="AD6" s="23">
        <v>780.5</v>
      </c>
      <c r="AE6" s="23">
        <v>780.5</v>
      </c>
      <c r="AF6" s="23">
        <v>780.5</v>
      </c>
      <c r="AG6" s="23">
        <v>780.5</v>
      </c>
      <c r="AH6" s="23">
        <v>780.5</v>
      </c>
      <c r="AI6" s="23">
        <v>780.5</v>
      </c>
      <c r="AJ6" s="23">
        <v>780.5</v>
      </c>
      <c r="AK6" s="23">
        <v>780.5</v>
      </c>
      <c r="AL6" s="23">
        <v>780.5</v>
      </c>
      <c r="AM6" s="23">
        <v>780.5</v>
      </c>
      <c r="AN6" s="23">
        <v>780.5</v>
      </c>
      <c r="AO6" s="23">
        <v>780.5</v>
      </c>
      <c r="AP6" s="23">
        <v>780.5</v>
      </c>
      <c r="AQ6" s="23">
        <v>780.5</v>
      </c>
      <c r="AR6" s="23">
        <v>780.5</v>
      </c>
      <c r="AS6" s="23">
        <v>780.5</v>
      </c>
      <c r="AT6" s="23">
        <v>780.5</v>
      </c>
      <c r="AU6" s="23">
        <v>780.5</v>
      </c>
      <c r="AV6" s="23">
        <v>780.5</v>
      </c>
      <c r="AW6" s="23">
        <v>780.5</v>
      </c>
      <c r="AX6" s="23">
        <v>780.5</v>
      </c>
      <c r="AY6" s="23">
        <v>780.5</v>
      </c>
      <c r="AZ6" s="23">
        <v>780.5</v>
      </c>
      <c r="BA6" s="23">
        <v>780.5</v>
      </c>
      <c r="BB6" s="23">
        <v>780.5</v>
      </c>
      <c r="BC6" s="23">
        <v>780.5</v>
      </c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5">
        <f t="shared" si="0"/>
        <v>79025.399999999994</v>
      </c>
      <c r="BT6" s="72"/>
    </row>
    <row r="7" spans="1:72" ht="60" x14ac:dyDescent="0.25">
      <c r="A7" s="21" t="s">
        <v>3</v>
      </c>
      <c r="B7" s="28" t="s">
        <v>26</v>
      </c>
      <c r="C7" s="22">
        <v>10000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>
        <v>10000</v>
      </c>
      <c r="R7" s="23">
        <v>10000</v>
      </c>
      <c r="S7" s="29">
        <v>10000</v>
      </c>
      <c r="T7" s="29">
        <v>10000</v>
      </c>
      <c r="U7" s="29">
        <v>10000</v>
      </c>
      <c r="V7" s="29">
        <v>10000</v>
      </c>
      <c r="W7" s="29">
        <v>10000</v>
      </c>
      <c r="X7" s="29">
        <v>10000</v>
      </c>
      <c r="Y7" s="29">
        <v>10000</v>
      </c>
      <c r="Z7" s="29">
        <v>10000</v>
      </c>
      <c r="AA7" s="29">
        <v>10000</v>
      </c>
      <c r="AB7" s="29">
        <v>10000</v>
      </c>
      <c r="AC7" s="30">
        <v>10000</v>
      </c>
      <c r="AD7" s="29">
        <v>10000</v>
      </c>
      <c r="AE7" s="29">
        <v>10000</v>
      </c>
      <c r="AF7" s="29">
        <v>10000</v>
      </c>
      <c r="AG7" s="29">
        <v>10000</v>
      </c>
      <c r="AH7" s="29">
        <v>10000</v>
      </c>
      <c r="AI7" s="29">
        <v>10000</v>
      </c>
      <c r="AJ7" s="29">
        <v>10000</v>
      </c>
      <c r="AK7" s="29">
        <v>10000</v>
      </c>
      <c r="AL7" s="29">
        <v>10000</v>
      </c>
      <c r="AM7" s="29">
        <v>10000</v>
      </c>
      <c r="AN7" s="29">
        <v>10000</v>
      </c>
      <c r="AO7" s="29">
        <v>10000</v>
      </c>
      <c r="AP7" s="29">
        <v>10000</v>
      </c>
      <c r="AQ7" s="29">
        <v>10000</v>
      </c>
      <c r="AR7" s="29">
        <v>10000</v>
      </c>
      <c r="AS7" s="29">
        <v>10000</v>
      </c>
      <c r="AT7" s="29">
        <v>10000</v>
      </c>
      <c r="AU7" s="29">
        <v>10000</v>
      </c>
      <c r="AV7" s="29">
        <v>10000</v>
      </c>
      <c r="AW7" s="29">
        <v>10000</v>
      </c>
      <c r="AX7" s="29">
        <v>10000</v>
      </c>
      <c r="AY7" s="29">
        <v>10000</v>
      </c>
      <c r="AZ7" s="29">
        <v>10000</v>
      </c>
      <c r="BA7" s="29">
        <v>10000</v>
      </c>
      <c r="BB7" s="29">
        <v>10000</v>
      </c>
      <c r="BC7" s="29">
        <v>10000</v>
      </c>
      <c r="BD7" s="29">
        <v>10000</v>
      </c>
      <c r="BE7" s="29">
        <v>10000</v>
      </c>
      <c r="BF7" s="29">
        <v>10000</v>
      </c>
      <c r="BG7" s="29">
        <v>10000</v>
      </c>
      <c r="BH7" s="29">
        <v>10000</v>
      </c>
      <c r="BI7" s="29">
        <v>10000</v>
      </c>
      <c r="BJ7" s="29">
        <v>10000</v>
      </c>
      <c r="BK7" s="29">
        <v>10000</v>
      </c>
      <c r="BL7" s="29">
        <v>10000</v>
      </c>
      <c r="BM7" s="29">
        <v>10000</v>
      </c>
      <c r="BN7" s="29"/>
      <c r="BO7" s="25">
        <f t="shared" si="0"/>
        <v>490000</v>
      </c>
    </row>
    <row r="8" spans="1:72" ht="45" x14ac:dyDescent="0.25">
      <c r="A8" s="21" t="s">
        <v>4</v>
      </c>
      <c r="B8" s="28" t="s">
        <v>24</v>
      </c>
      <c r="C8" s="22">
        <v>780.5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9"/>
      <c r="T8" s="29"/>
      <c r="U8" s="29"/>
      <c r="V8" s="29"/>
      <c r="W8" s="29"/>
      <c r="X8" s="23">
        <v>780.5</v>
      </c>
      <c r="Y8" s="23">
        <v>780.5</v>
      </c>
      <c r="Z8" s="23">
        <v>780.5</v>
      </c>
      <c r="AA8" s="23">
        <v>780.5</v>
      </c>
      <c r="AB8" s="23">
        <v>780.5</v>
      </c>
      <c r="AC8" s="24">
        <v>780.5</v>
      </c>
      <c r="AD8" s="23">
        <v>780.5</v>
      </c>
      <c r="AE8" s="23">
        <v>780.5</v>
      </c>
      <c r="AF8" s="23">
        <v>780.5</v>
      </c>
      <c r="AG8" s="23">
        <v>780.5</v>
      </c>
      <c r="AH8" s="23">
        <v>780.5</v>
      </c>
      <c r="AI8" s="23">
        <v>780.5</v>
      </c>
      <c r="AJ8" s="23">
        <v>780.5</v>
      </c>
      <c r="AK8" s="23">
        <v>780.5</v>
      </c>
      <c r="AL8" s="23">
        <v>780.5</v>
      </c>
      <c r="AM8" s="23">
        <v>780.5</v>
      </c>
      <c r="AN8" s="23">
        <v>780.5</v>
      </c>
      <c r="AO8" s="23">
        <v>780.5</v>
      </c>
      <c r="AP8" s="23">
        <v>780.5</v>
      </c>
      <c r="AQ8" s="23">
        <v>780.5</v>
      </c>
      <c r="AR8" s="23">
        <v>780.5</v>
      </c>
      <c r="AS8" s="23">
        <v>780.5</v>
      </c>
      <c r="AT8" s="23">
        <v>780.5</v>
      </c>
      <c r="AU8" s="23">
        <v>780.5</v>
      </c>
      <c r="AV8" s="23">
        <v>780.5</v>
      </c>
      <c r="AW8" s="23">
        <v>780.5</v>
      </c>
      <c r="AX8" s="23">
        <v>780.5</v>
      </c>
      <c r="AY8" s="23">
        <v>780.5</v>
      </c>
      <c r="AZ8" s="23">
        <v>780.5</v>
      </c>
      <c r="BA8" s="23">
        <v>780.5</v>
      </c>
      <c r="BB8" s="23">
        <v>780.5</v>
      </c>
      <c r="BC8" s="23">
        <v>780.5</v>
      </c>
      <c r="BD8" s="23"/>
      <c r="BE8" s="23"/>
      <c r="BF8" s="23"/>
      <c r="BG8" s="23"/>
      <c r="BH8" s="23"/>
      <c r="BI8" s="23"/>
      <c r="BJ8" s="23"/>
      <c r="BK8" s="23"/>
      <c r="BL8" s="24"/>
      <c r="BM8" s="23"/>
      <c r="BN8" s="23"/>
      <c r="BO8" s="25">
        <f t="shared" si="0"/>
        <v>24976</v>
      </c>
    </row>
    <row r="9" spans="1:72" ht="60" x14ac:dyDescent="0.25">
      <c r="A9" s="21" t="s">
        <v>21</v>
      </c>
      <c r="B9" s="28" t="s">
        <v>25</v>
      </c>
      <c r="C9" s="22">
        <v>780.5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9"/>
      <c r="T9" s="29"/>
      <c r="U9" s="29"/>
      <c r="V9" s="29"/>
      <c r="W9" s="29"/>
      <c r="X9" s="29"/>
      <c r="Y9" s="29"/>
      <c r="Z9" s="29"/>
      <c r="AA9" s="29"/>
      <c r="AB9" s="23">
        <v>780.5</v>
      </c>
      <c r="AC9" s="24">
        <v>780.5</v>
      </c>
      <c r="AD9" s="23">
        <v>780.5</v>
      </c>
      <c r="AE9" s="23">
        <v>780.5</v>
      </c>
      <c r="AF9" s="23">
        <v>780.5</v>
      </c>
      <c r="AG9" s="23">
        <v>780.5</v>
      </c>
      <c r="AH9" s="23">
        <v>780.5</v>
      </c>
      <c r="AI9" s="23">
        <v>780.5</v>
      </c>
      <c r="AJ9" s="23">
        <v>780.5</v>
      </c>
      <c r="AK9" s="23">
        <v>780.5</v>
      </c>
      <c r="AL9" s="23">
        <v>780.5</v>
      </c>
      <c r="AM9" s="23">
        <v>780.5</v>
      </c>
      <c r="AN9" s="23">
        <v>780.5</v>
      </c>
      <c r="AO9" s="23">
        <v>780.5</v>
      </c>
      <c r="AP9" s="23">
        <v>780.5</v>
      </c>
      <c r="AQ9" s="23">
        <v>780.5</v>
      </c>
      <c r="AR9" s="23">
        <v>780.5</v>
      </c>
      <c r="AS9" s="23">
        <v>780.5</v>
      </c>
      <c r="AT9" s="23">
        <v>780.5</v>
      </c>
      <c r="AU9" s="23">
        <v>780.5</v>
      </c>
      <c r="AV9" s="23">
        <v>780.5</v>
      </c>
      <c r="AW9" s="23">
        <v>780.5</v>
      </c>
      <c r="AX9" s="23">
        <v>780.5</v>
      </c>
      <c r="AY9" s="23">
        <v>780.5</v>
      </c>
      <c r="AZ9" s="23">
        <v>780.5</v>
      </c>
      <c r="BA9" s="23">
        <v>780.5</v>
      </c>
      <c r="BB9" s="23">
        <v>780.5</v>
      </c>
      <c r="BC9" s="23">
        <v>780.5</v>
      </c>
      <c r="BD9" s="23"/>
      <c r="BE9" s="23"/>
      <c r="BF9" s="23"/>
      <c r="BG9" s="23"/>
      <c r="BH9" s="23"/>
      <c r="BI9" s="23"/>
      <c r="BJ9" s="23"/>
      <c r="BK9" s="23"/>
      <c r="BL9" s="24"/>
      <c r="BM9" s="23"/>
      <c r="BN9" s="23"/>
      <c r="BO9" s="25">
        <f t="shared" si="0"/>
        <v>21854</v>
      </c>
    </row>
    <row r="10" spans="1:72" ht="75" x14ac:dyDescent="0.25">
      <c r="A10" s="21" t="s">
        <v>41</v>
      </c>
      <c r="B10" s="28" t="s">
        <v>42</v>
      </c>
      <c r="C10" s="22">
        <v>780.5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>
        <v>780.5</v>
      </c>
      <c r="BB10" s="29">
        <v>780.5</v>
      </c>
      <c r="BC10" s="29">
        <v>780.5</v>
      </c>
      <c r="BD10" s="29"/>
      <c r="BE10" s="29"/>
      <c r="BF10" s="29"/>
      <c r="BG10" s="29"/>
      <c r="BH10" s="29"/>
      <c r="BI10" s="29"/>
      <c r="BJ10" s="29"/>
      <c r="BK10" s="29"/>
      <c r="BL10" s="30"/>
      <c r="BM10" s="29"/>
      <c r="BN10" s="29"/>
      <c r="BO10" s="25">
        <f t="shared" si="0"/>
        <v>2341.5</v>
      </c>
    </row>
    <row r="11" spans="1:72" s="39" customFormat="1" ht="75" x14ac:dyDescent="0.25">
      <c r="A11" s="31" t="s">
        <v>44</v>
      </c>
      <c r="B11" s="32" t="s">
        <v>45</v>
      </c>
      <c r="C11" s="55">
        <v>204740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35"/>
      <c r="V11" s="35"/>
      <c r="W11" s="47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44"/>
      <c r="AZ11" s="44"/>
      <c r="BA11" s="35"/>
      <c r="BB11" s="35"/>
      <c r="BC11" s="35"/>
      <c r="BD11" s="35"/>
      <c r="BE11" s="35"/>
      <c r="BF11" s="35"/>
      <c r="BG11" s="35">
        <v>204740</v>
      </c>
      <c r="BH11" s="35"/>
      <c r="BI11" s="47"/>
      <c r="BJ11" s="47"/>
      <c r="BK11" s="47"/>
      <c r="BL11" s="47"/>
      <c r="BM11" s="47"/>
      <c r="BN11" s="47"/>
      <c r="BO11" s="38">
        <f t="shared" si="0"/>
        <v>204740</v>
      </c>
    </row>
    <row r="12" spans="1:72" s="39" customFormat="1" ht="60" x14ac:dyDescent="0.25">
      <c r="A12" s="31" t="s">
        <v>46</v>
      </c>
      <c r="B12" s="32" t="s">
        <v>47</v>
      </c>
      <c r="C12" s="55">
        <v>799530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47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44"/>
      <c r="AZ12" s="44"/>
      <c r="BA12" s="35"/>
      <c r="BB12" s="35">
        <v>240000</v>
      </c>
      <c r="BC12" s="35">
        <v>300000</v>
      </c>
      <c r="BD12" s="35"/>
      <c r="BE12" s="35"/>
      <c r="BF12" s="35"/>
      <c r="BG12" s="35"/>
      <c r="BH12" s="35"/>
      <c r="BI12" s="35">
        <v>68689</v>
      </c>
      <c r="BJ12" s="35"/>
      <c r="BK12" s="35">
        <v>190841</v>
      </c>
      <c r="BL12" s="35"/>
      <c r="BM12" s="35"/>
      <c r="BN12" s="35"/>
      <c r="BO12" s="38">
        <f t="shared" si="0"/>
        <v>799530</v>
      </c>
    </row>
    <row r="13" spans="1:72" s="39" customFormat="1" ht="45" x14ac:dyDescent="0.25">
      <c r="A13" s="31" t="s">
        <v>48</v>
      </c>
      <c r="B13" s="32" t="s">
        <v>49</v>
      </c>
      <c r="C13" s="33">
        <v>15300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37"/>
      <c r="BA13" s="36"/>
      <c r="BB13" s="36"/>
      <c r="BC13" s="36"/>
      <c r="BD13" s="36">
        <v>0</v>
      </c>
      <c r="BE13" s="36"/>
      <c r="BF13" s="37">
        <v>15300</v>
      </c>
      <c r="BG13" s="36"/>
      <c r="BH13" s="36"/>
      <c r="BI13" s="36"/>
      <c r="BJ13" s="36"/>
      <c r="BK13" s="36"/>
      <c r="BL13" s="36"/>
      <c r="BM13" s="36"/>
      <c r="BN13" s="36"/>
      <c r="BO13" s="38">
        <f t="shared" si="0"/>
        <v>15300</v>
      </c>
      <c r="BS13" s="40"/>
    </row>
    <row r="14" spans="1:72" ht="60" x14ac:dyDescent="0.25">
      <c r="A14" s="41" t="s">
        <v>40</v>
      </c>
      <c r="B14" s="14" t="s">
        <v>39</v>
      </c>
      <c r="C14" s="42">
        <v>61200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35"/>
      <c r="AD14" s="44"/>
      <c r="AE14" s="44"/>
      <c r="AF14" s="44"/>
      <c r="AG14" s="44"/>
      <c r="AH14" s="44"/>
      <c r="AI14" s="44"/>
      <c r="AJ14" s="44"/>
      <c r="AK14" s="44"/>
      <c r="AL14" s="37"/>
      <c r="AM14" s="37"/>
      <c r="AN14" s="37"/>
      <c r="AO14" s="37"/>
      <c r="AP14" s="37"/>
      <c r="AQ14" s="37"/>
      <c r="AR14" s="37"/>
      <c r="AS14" s="37"/>
      <c r="AT14" s="37"/>
      <c r="AU14" s="37">
        <v>61200</v>
      </c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6"/>
      <c r="BM14" s="37"/>
      <c r="BN14" s="37"/>
      <c r="BO14" s="25">
        <f t="shared" si="0"/>
        <v>61200</v>
      </c>
    </row>
    <row r="15" spans="1:72" ht="60" x14ac:dyDescent="0.25">
      <c r="A15" s="41" t="s">
        <v>37</v>
      </c>
      <c r="B15" s="45" t="s">
        <v>38</v>
      </c>
      <c r="C15" s="46">
        <v>385700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35"/>
      <c r="AD15" s="44"/>
      <c r="AE15" s="44"/>
      <c r="AF15" s="44"/>
      <c r="AG15" s="44"/>
      <c r="AH15" s="44"/>
      <c r="AI15" s="44"/>
      <c r="AJ15" s="44">
        <v>0</v>
      </c>
      <c r="AK15" s="44"/>
      <c r="AL15" s="44"/>
      <c r="AM15" s="44"/>
      <c r="AN15" s="44"/>
      <c r="AO15" s="44"/>
      <c r="AP15" s="44">
        <v>119700</v>
      </c>
      <c r="AQ15" s="44">
        <v>117300</v>
      </c>
      <c r="AR15" s="44">
        <v>148700</v>
      </c>
      <c r="AS15" s="44">
        <v>0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35"/>
      <c r="BM15" s="44"/>
      <c r="BN15" s="44"/>
      <c r="BO15" s="25">
        <f t="shared" si="0"/>
        <v>385700</v>
      </c>
    </row>
    <row r="16" spans="1:72" ht="75" x14ac:dyDescent="0.25">
      <c r="A16" s="41" t="s">
        <v>35</v>
      </c>
      <c r="B16" s="45" t="s">
        <v>36</v>
      </c>
      <c r="C16" s="46">
        <v>17189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44"/>
      <c r="U16" s="44"/>
      <c r="V16" s="44"/>
      <c r="W16" s="29"/>
      <c r="X16" s="44"/>
      <c r="Y16" s="44"/>
      <c r="Z16" s="44"/>
      <c r="AA16" s="44"/>
      <c r="AB16" s="44"/>
      <c r="AC16" s="35"/>
      <c r="AD16" s="44"/>
      <c r="AE16" s="44"/>
      <c r="AF16" s="44"/>
      <c r="AG16" s="44"/>
      <c r="AH16" s="44"/>
      <c r="AI16" s="44">
        <v>17189</v>
      </c>
      <c r="AJ16" s="44"/>
      <c r="AK16" s="44"/>
      <c r="AL16" s="44"/>
      <c r="AM16" s="44"/>
      <c r="AN16" s="44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34"/>
      <c r="BM16" s="43"/>
      <c r="BN16" s="43"/>
      <c r="BO16" s="25">
        <f t="shared" si="0"/>
        <v>17189</v>
      </c>
    </row>
    <row r="17" spans="1:67" ht="60" x14ac:dyDescent="0.25">
      <c r="A17" s="41" t="s">
        <v>33</v>
      </c>
      <c r="B17" s="45" t="s">
        <v>34</v>
      </c>
      <c r="C17" s="46">
        <v>13840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44"/>
      <c r="U17" s="44"/>
      <c r="V17" s="44"/>
      <c r="W17" s="29"/>
      <c r="X17" s="44"/>
      <c r="Y17" s="44"/>
      <c r="Z17" s="44"/>
      <c r="AA17" s="44"/>
      <c r="AB17" s="44"/>
      <c r="AC17" s="35"/>
      <c r="AD17" s="44">
        <v>13840</v>
      </c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34"/>
      <c r="BM17" s="43"/>
      <c r="BN17" s="43"/>
      <c r="BO17" s="25">
        <f t="shared" si="0"/>
        <v>13840</v>
      </c>
    </row>
    <row r="18" spans="1:67" ht="45" x14ac:dyDescent="0.25">
      <c r="A18" s="41" t="s">
        <v>31</v>
      </c>
      <c r="B18" s="45" t="s">
        <v>32</v>
      </c>
      <c r="C18" s="46">
        <v>47997.83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4"/>
      <c r="U18" s="44"/>
      <c r="V18" s="44"/>
      <c r="W18" s="26"/>
      <c r="X18" s="44"/>
      <c r="Y18" s="44"/>
      <c r="Z18" s="44"/>
      <c r="AA18" s="44"/>
      <c r="AB18" s="44"/>
      <c r="AC18" s="35"/>
      <c r="AD18" s="44"/>
      <c r="AE18" s="44"/>
      <c r="AF18" s="44"/>
      <c r="AG18" s="44"/>
      <c r="AH18" s="44">
        <v>0</v>
      </c>
      <c r="AI18" s="44">
        <v>0</v>
      </c>
      <c r="AJ18" s="44">
        <v>0</v>
      </c>
      <c r="AK18" s="44"/>
      <c r="AL18" s="44"/>
      <c r="AM18" s="44"/>
      <c r="AN18" s="44"/>
      <c r="AO18" s="56">
        <v>47997.83</v>
      </c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7"/>
      <c r="BM18" s="56"/>
      <c r="BN18" s="56"/>
      <c r="BO18" s="25">
        <f t="shared" si="0"/>
        <v>47997.83</v>
      </c>
    </row>
    <row r="19" spans="1:67" ht="30" x14ac:dyDescent="0.25">
      <c r="A19" s="41" t="s">
        <v>27</v>
      </c>
      <c r="B19" s="45" t="s">
        <v>30</v>
      </c>
      <c r="C19" s="46">
        <v>96900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44"/>
      <c r="U19" s="44"/>
      <c r="V19" s="44"/>
      <c r="W19" s="26"/>
      <c r="X19" s="44"/>
      <c r="Y19" s="44"/>
      <c r="Z19" s="44"/>
      <c r="AA19" s="44"/>
      <c r="AB19" s="44"/>
      <c r="AC19" s="35"/>
      <c r="AD19" s="44"/>
      <c r="AE19" s="44"/>
      <c r="AF19" s="44"/>
      <c r="AG19" s="44"/>
      <c r="AH19" s="44">
        <v>0</v>
      </c>
      <c r="AI19" s="44">
        <v>0</v>
      </c>
      <c r="AJ19" s="44">
        <v>96900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35"/>
      <c r="BM19" s="44"/>
      <c r="BN19" s="44"/>
      <c r="BO19" s="25">
        <f t="shared" si="0"/>
        <v>96900</v>
      </c>
    </row>
    <row r="20" spans="1:67" ht="45" x14ac:dyDescent="0.25">
      <c r="A20" s="41" t="s">
        <v>20</v>
      </c>
      <c r="B20" s="14" t="s">
        <v>29</v>
      </c>
      <c r="C20" s="46">
        <v>482448.6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44"/>
      <c r="U20" s="44"/>
      <c r="V20" s="44"/>
      <c r="W20" s="26"/>
      <c r="X20" s="44"/>
      <c r="Y20" s="44"/>
      <c r="Z20" s="44"/>
      <c r="AA20" s="44"/>
      <c r="AB20" s="44"/>
      <c r="AC20" s="35">
        <v>152448.6</v>
      </c>
      <c r="AD20" s="44">
        <v>260000</v>
      </c>
      <c r="AE20" s="44">
        <v>70000</v>
      </c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35"/>
      <c r="BM20" s="44"/>
      <c r="BN20" s="44"/>
      <c r="BO20" s="25">
        <f t="shared" si="0"/>
        <v>482448.6</v>
      </c>
    </row>
    <row r="21" spans="1:67" ht="45" x14ac:dyDescent="0.25">
      <c r="A21" s="41" t="s">
        <v>22</v>
      </c>
      <c r="B21" s="14" t="s">
        <v>19</v>
      </c>
      <c r="C21" s="46">
        <v>240000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44"/>
      <c r="U21" s="44"/>
      <c r="V21" s="44"/>
      <c r="W21" s="26"/>
      <c r="X21" s="44"/>
      <c r="Y21" s="44"/>
      <c r="Z21" s="44"/>
      <c r="AA21" s="44">
        <v>72000</v>
      </c>
      <c r="AB21" s="44">
        <v>100000</v>
      </c>
      <c r="AC21" s="35">
        <v>68000</v>
      </c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35"/>
      <c r="BM21" s="44"/>
      <c r="BN21" s="44"/>
      <c r="BO21" s="25">
        <f t="shared" si="0"/>
        <v>240000</v>
      </c>
    </row>
    <row r="22" spans="1:67" ht="60" x14ac:dyDescent="0.25">
      <c r="A22" s="41" t="s">
        <v>23</v>
      </c>
      <c r="B22" s="14" t="s">
        <v>16</v>
      </c>
      <c r="C22" s="46">
        <v>110747.75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44"/>
      <c r="U22" s="44"/>
      <c r="V22" s="44"/>
      <c r="W22" s="26"/>
      <c r="X22" s="44">
        <v>60000</v>
      </c>
      <c r="Y22" s="44">
        <v>50747.75</v>
      </c>
      <c r="Z22" s="44"/>
      <c r="AA22" s="44"/>
      <c r="AB22" s="44"/>
      <c r="AC22" s="35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35"/>
      <c r="BM22" s="44"/>
      <c r="BN22" s="44"/>
      <c r="BO22" s="25">
        <f t="shared" si="0"/>
        <v>110747.75</v>
      </c>
    </row>
    <row r="23" spans="1:67" ht="45" x14ac:dyDescent="0.25">
      <c r="A23" s="41" t="s">
        <v>15</v>
      </c>
      <c r="B23" s="14" t="s">
        <v>14</v>
      </c>
      <c r="C23" s="46">
        <v>75000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44"/>
      <c r="U23" s="44"/>
      <c r="V23" s="44"/>
      <c r="W23" s="44">
        <v>55000</v>
      </c>
      <c r="X23" s="44"/>
      <c r="Y23" s="44">
        <v>20000</v>
      </c>
      <c r="Z23" s="44"/>
      <c r="AA23" s="44"/>
      <c r="AB23" s="44"/>
      <c r="AC23" s="35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35"/>
      <c r="BM23" s="44"/>
      <c r="BN23" s="44"/>
      <c r="BO23" s="25">
        <f t="shared" si="0"/>
        <v>75000</v>
      </c>
    </row>
    <row r="24" spans="1:67" ht="30" x14ac:dyDescent="0.25">
      <c r="A24" s="41" t="s">
        <v>18</v>
      </c>
      <c r="B24" s="14" t="s">
        <v>17</v>
      </c>
      <c r="C24" s="46">
        <v>230176.5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4"/>
      <c r="U24" s="44"/>
      <c r="V24" s="44">
        <v>69052.95</v>
      </c>
      <c r="W24" s="44">
        <v>100000</v>
      </c>
      <c r="X24" s="44"/>
      <c r="Y24" s="44"/>
      <c r="Z24" s="44">
        <v>61123.55</v>
      </c>
      <c r="AA24" s="44"/>
      <c r="AB24" s="44"/>
      <c r="AC24" s="35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35"/>
      <c r="BM24" s="44"/>
      <c r="BN24" s="44"/>
      <c r="BO24" s="25">
        <f t="shared" si="0"/>
        <v>230176.5</v>
      </c>
    </row>
    <row r="25" spans="1:67" ht="35.25" customHeight="1" x14ac:dyDescent="0.25">
      <c r="A25" s="58" t="s">
        <v>8</v>
      </c>
      <c r="B25" s="14" t="s">
        <v>13</v>
      </c>
      <c r="C25" s="46">
        <v>66507.100000000006</v>
      </c>
      <c r="D25" s="43"/>
      <c r="E25" s="43"/>
      <c r="F25" s="43"/>
      <c r="G25" s="43"/>
      <c r="H25" s="43"/>
      <c r="I25" s="43"/>
      <c r="J25" s="43"/>
      <c r="K25" s="43"/>
      <c r="L25" s="43">
        <v>20000</v>
      </c>
      <c r="M25" s="43">
        <v>46507.1</v>
      </c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35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35"/>
      <c r="BM25" s="44"/>
      <c r="BN25" s="44"/>
      <c r="BO25" s="25">
        <f t="shared" si="0"/>
        <v>66507.100000000006</v>
      </c>
    </row>
    <row r="26" spans="1:67" ht="18.75" x14ac:dyDescent="0.25">
      <c r="A26" s="58" t="s">
        <v>8</v>
      </c>
      <c r="B26" s="59"/>
      <c r="C26" s="60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35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35"/>
      <c r="BM26" s="44"/>
      <c r="BN26" s="44"/>
      <c r="BO26" s="25">
        <f t="shared" si="0"/>
        <v>0</v>
      </c>
    </row>
    <row r="27" spans="1:67" ht="30.75" thickBot="1" x14ac:dyDescent="0.3">
      <c r="A27" s="58" t="s">
        <v>8</v>
      </c>
      <c r="B27" s="14" t="s">
        <v>12</v>
      </c>
      <c r="C27" s="46">
        <v>151033</v>
      </c>
      <c r="D27" s="43"/>
      <c r="E27" s="43"/>
      <c r="F27" s="43"/>
      <c r="G27" s="43"/>
      <c r="H27" s="43"/>
      <c r="I27" s="43"/>
      <c r="J27" s="43"/>
      <c r="K27" s="43">
        <v>60413.2</v>
      </c>
      <c r="L27" s="43">
        <v>90619.8</v>
      </c>
      <c r="M27" s="43"/>
      <c r="N27" s="43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35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35"/>
      <c r="BM27" s="44"/>
      <c r="BN27" s="44"/>
      <c r="BO27" s="61">
        <f t="shared" si="0"/>
        <v>151033</v>
      </c>
    </row>
    <row r="28" spans="1:67" ht="21" customHeight="1" thickBot="1" x14ac:dyDescent="0.3">
      <c r="A28" s="68" t="s">
        <v>10</v>
      </c>
      <c r="B28" s="70"/>
      <c r="C28" s="69">
        <f>SUM(C11:C27)</f>
        <v>2998309.7800000003</v>
      </c>
      <c r="D28" s="71">
        <v>0</v>
      </c>
      <c r="E28" s="62">
        <f t="shared" ref="E28:BA28" si="1">E5+E6+E7+E8+E9+E10-E14-E15-E16-E17-E18-E19-E20-E21-E22-E23-E24-E25-E26-E27</f>
        <v>24390.5</v>
      </c>
      <c r="F28" s="63">
        <f t="shared" si="1"/>
        <v>24390.5</v>
      </c>
      <c r="G28" s="63">
        <f t="shared" si="1"/>
        <v>24390.5</v>
      </c>
      <c r="H28" s="63">
        <f t="shared" si="1"/>
        <v>24390.5</v>
      </c>
      <c r="I28" s="63">
        <f t="shared" si="1"/>
        <v>24390.5</v>
      </c>
      <c r="J28" s="63">
        <f t="shared" si="1"/>
        <v>24390.5</v>
      </c>
      <c r="K28" s="63">
        <f t="shared" si="1"/>
        <v>-35242.199999999997</v>
      </c>
      <c r="L28" s="63">
        <f t="shared" si="1"/>
        <v>-85448.8</v>
      </c>
      <c r="M28" s="63">
        <f t="shared" si="1"/>
        <v>-21336.1</v>
      </c>
      <c r="N28" s="63">
        <f t="shared" si="1"/>
        <v>25171</v>
      </c>
      <c r="O28" s="63">
        <f t="shared" si="1"/>
        <v>25171</v>
      </c>
      <c r="P28" s="63">
        <f t="shared" si="1"/>
        <v>25171</v>
      </c>
      <c r="Q28" s="63">
        <f t="shared" si="1"/>
        <v>35171</v>
      </c>
      <c r="R28" s="63">
        <f t="shared" si="1"/>
        <v>35171</v>
      </c>
      <c r="S28" s="63">
        <f t="shared" si="1"/>
        <v>35171</v>
      </c>
      <c r="T28" s="63">
        <f t="shared" si="1"/>
        <v>35171</v>
      </c>
      <c r="U28" s="63">
        <f t="shared" si="1"/>
        <v>35171</v>
      </c>
      <c r="V28" s="63">
        <f t="shared" si="1"/>
        <v>-33881.949999999997</v>
      </c>
      <c r="W28" s="63">
        <f t="shared" si="1"/>
        <v>-119829</v>
      </c>
      <c r="X28" s="63">
        <f t="shared" si="1"/>
        <v>-24048.5</v>
      </c>
      <c r="Y28" s="63">
        <f t="shared" si="1"/>
        <v>-34796.25</v>
      </c>
      <c r="Z28" s="63">
        <f t="shared" si="1"/>
        <v>-25172.050000000003</v>
      </c>
      <c r="AA28" s="63">
        <f t="shared" si="1"/>
        <v>-36048.5</v>
      </c>
      <c r="AB28" s="63">
        <f t="shared" si="1"/>
        <v>-63268</v>
      </c>
      <c r="AC28" s="64">
        <f t="shared" si="1"/>
        <v>-183716.6</v>
      </c>
      <c r="AD28" s="63">
        <f t="shared" si="1"/>
        <v>-237108</v>
      </c>
      <c r="AE28" s="63">
        <f t="shared" si="1"/>
        <v>-33268</v>
      </c>
      <c r="AF28" s="63">
        <f t="shared" si="1"/>
        <v>36732</v>
      </c>
      <c r="AG28" s="63">
        <f t="shared" si="1"/>
        <v>36732</v>
      </c>
      <c r="AH28" s="63">
        <f t="shared" si="1"/>
        <v>36732</v>
      </c>
      <c r="AI28" s="63">
        <f t="shared" si="1"/>
        <v>19543</v>
      </c>
      <c r="AJ28" s="63">
        <f t="shared" si="1"/>
        <v>-40655.5</v>
      </c>
      <c r="AK28" s="63">
        <f t="shared" si="1"/>
        <v>56244.5</v>
      </c>
      <c r="AL28" s="63">
        <f t="shared" si="1"/>
        <v>56244.5</v>
      </c>
      <c r="AM28" s="63">
        <f t="shared" si="1"/>
        <v>56244.5</v>
      </c>
      <c r="AN28" s="63">
        <f t="shared" si="1"/>
        <v>56244.5</v>
      </c>
      <c r="AO28" s="63">
        <f t="shared" si="1"/>
        <v>8246.6699999999983</v>
      </c>
      <c r="AP28" s="63">
        <f t="shared" si="1"/>
        <v>-63455.5</v>
      </c>
      <c r="AQ28" s="63">
        <f t="shared" si="1"/>
        <v>-61055.5</v>
      </c>
      <c r="AR28" s="63">
        <f t="shared" si="1"/>
        <v>-92455.5</v>
      </c>
      <c r="AS28" s="63">
        <f t="shared" si="1"/>
        <v>56244.5</v>
      </c>
      <c r="AT28" s="63">
        <f t="shared" si="1"/>
        <v>56244.5</v>
      </c>
      <c r="AU28" s="63">
        <f t="shared" si="1"/>
        <v>-4955.5</v>
      </c>
      <c r="AV28" s="63">
        <f t="shared" si="1"/>
        <v>56244.5</v>
      </c>
      <c r="AW28" s="63">
        <f t="shared" si="1"/>
        <v>56244.5</v>
      </c>
      <c r="AX28" s="63">
        <f t="shared" si="1"/>
        <v>56244.5</v>
      </c>
      <c r="AY28" s="63">
        <f t="shared" si="1"/>
        <v>56244.5</v>
      </c>
      <c r="AZ28" s="63">
        <f t="shared" si="1"/>
        <v>56244.5</v>
      </c>
      <c r="BA28" s="63">
        <f t="shared" si="1"/>
        <v>57025</v>
      </c>
      <c r="BB28" s="65">
        <f t="shared" ref="BB28:BE28" si="2">BB5+BB6+BB7+BB8+BB9+BB10-BB14-BB15-BB16-BB17-BB18-BB19-BB20-BB21-BB22-BB23-BB24-BB25-BB26-BB27-BB12</f>
        <v>-182975</v>
      </c>
      <c r="BC28" s="65">
        <f t="shared" si="2"/>
        <v>-242975</v>
      </c>
      <c r="BD28" s="65">
        <f t="shared" si="2"/>
        <v>53903</v>
      </c>
      <c r="BE28" s="65">
        <f t="shared" si="2"/>
        <v>53903</v>
      </c>
      <c r="BF28" s="66">
        <f>BF5+BF6+BF7+BF8+BF9+BF10-BF14-BF15-BF16-BF17-BF18-BF19-BF20-BF21-BF22-BF23-BF24-BF25-BF26-BF27-BF12-BF13</f>
        <v>38603</v>
      </c>
      <c r="BG28" s="66">
        <f>BG5+BG6+BG7+BG8+BG9+BG10-BG14-BG15-BG16-BG17-BG18-BG19-BG20-BG21-BG22-BG23-BG24-BG25-BG26-BG27-BG12-BG13-BG11</f>
        <v>-150837</v>
      </c>
      <c r="BH28" s="66">
        <f>BH5+BH6+BH7+BH8+BH9+BH10-BH14-BH15-BH16-BH17-BH18-BH19-BH20-BH21-BH22-BH23-BH24-BH25-BH26-BH27-BH12-BH13-BH11</f>
        <v>53903</v>
      </c>
      <c r="BI28" s="66">
        <f t="shared" ref="BI28:BN28" si="3">BI5+BI6+BI7+BI8+BI9+BI10-BI14-BI15-BI16-BI17-BI18-BI19-BI20-BI21-BI22-BI23-BI24-BI25-BI26-BI27-BI11-BI13-BI12</f>
        <v>-14786</v>
      </c>
      <c r="BJ28" s="66">
        <f t="shared" si="3"/>
        <v>53903</v>
      </c>
      <c r="BK28" s="66">
        <f t="shared" si="3"/>
        <v>-136938</v>
      </c>
      <c r="BL28" s="67">
        <f t="shared" si="3"/>
        <v>53903</v>
      </c>
      <c r="BM28" s="66">
        <f t="shared" si="3"/>
        <v>53903</v>
      </c>
      <c r="BN28" s="66">
        <f t="shared" si="3"/>
        <v>0</v>
      </c>
      <c r="BO28" s="66">
        <f>BO5+BO6+BO7+BO8+BO9+BO10-BO14-BO15-BO16-BO17-BO18-BO19-BO20-BO21-BO22-BO23-BO24-BO25-BO26-BO27-BO12-BO13-BO11</f>
        <v>-306912.88000000024</v>
      </c>
    </row>
  </sheetData>
  <mergeCells count="11">
    <mergeCell ref="A2:A3"/>
    <mergeCell ref="B2:B3"/>
    <mergeCell ref="C2:C3"/>
    <mergeCell ref="D2:P2"/>
    <mergeCell ref="Q2:AB2"/>
    <mergeCell ref="AC2:AN2"/>
    <mergeCell ref="AO2:AZ2"/>
    <mergeCell ref="A1:BO1"/>
    <mergeCell ref="BA2:BL2"/>
    <mergeCell ref="BM2:BN2"/>
    <mergeCell ref="BO2:BO3"/>
  </mergeCells>
  <pageMargins left="0" right="0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2025-02-12T03:37:57Z</dcterms:modified>
</cp:coreProperties>
</file>