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/>
  <c r="I12"/>
  <c r="G14" l="1"/>
  <c r="G8"/>
  <c r="H11"/>
  <c r="H9"/>
  <c r="H12" s="1"/>
  <c r="H5"/>
  <c r="H4"/>
  <c r="G11"/>
  <c r="G5"/>
  <c r="G10"/>
  <c r="G9"/>
  <c r="G12" s="1"/>
  <c r="G4"/>
  <c r="H3"/>
  <c r="H6" s="1"/>
  <c r="G3"/>
  <c r="G6" s="1"/>
  <c r="D9"/>
  <c r="D3"/>
</calcChain>
</file>

<file path=xl/sharedStrings.xml><?xml version="1.0" encoding="utf-8"?>
<sst xmlns="http://schemas.openxmlformats.org/spreadsheetml/2006/main" count="21" uniqueCount="17">
  <si>
    <t>№ п/п</t>
  </si>
  <si>
    <t>Адрес МКД</t>
  </si>
  <si>
    <t>Вид работ</t>
  </si>
  <si>
    <t>Стоимость работ</t>
  </si>
  <si>
    <t>пр. Ленинградский д. 59</t>
  </si>
  <si>
    <t>ремонт дворового проезда</t>
  </si>
  <si>
    <t>установка скамеек и урн</t>
  </si>
  <si>
    <t>установка игрового оборудования</t>
  </si>
  <si>
    <t>пр. Ленинградский д. 69</t>
  </si>
  <si>
    <t>Итого:</t>
  </si>
  <si>
    <t xml:space="preserve"> S МКД, кв.м</t>
  </si>
  <si>
    <t>S МКД, кв.м</t>
  </si>
  <si>
    <t>Рассрочка на 8 мес.,руб/кв.м</t>
  </si>
  <si>
    <t>Рассрочка на 8 мес., руб/кв.м</t>
  </si>
  <si>
    <t>Софинансирование собственников (1 и 2 стр. -3,5%; 3 стр.- 20,5%)</t>
  </si>
  <si>
    <t>Спонсорская помощь УО (2%)</t>
  </si>
  <si>
    <t>Общая сумма софинансирования, в т.ч.: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</si>
</sst>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2" xfId="0" applyBorder="1"/>
    <xf numFmtId="4" fontId="2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2" fontId="4" fillId="0" borderId="2" xfId="0" applyNumberFormat="1" applyFont="1" applyBorder="1"/>
    <xf numFmtId="164" fontId="4" fillId="0" borderId="2" xfId="0" applyNumberFormat="1" applyFont="1" applyBorder="1"/>
    <xf numFmtId="2" fontId="5" fillId="0" borderId="2" xfId="0" applyNumberFormat="1" applyFont="1" applyBorder="1"/>
    <xf numFmtId="0" fontId="4" fillId="0" borderId="2" xfId="0" applyFont="1" applyBorder="1"/>
    <xf numFmtId="0" fontId="1" fillId="3" borderId="2" xfId="0" applyFont="1" applyFill="1" applyBorder="1" applyAlignment="1">
      <alignment horizontal="center" vertical="center" wrapText="1"/>
    </xf>
    <xf numFmtId="2" fontId="4" fillId="3" borderId="2" xfId="0" applyNumberFormat="1" applyFont="1" applyFill="1" applyBorder="1"/>
    <xf numFmtId="2" fontId="5" fillId="3" borderId="2" xfId="0" applyNumberFormat="1" applyFont="1" applyFill="1" applyBorder="1"/>
    <xf numFmtId="0" fontId="4" fillId="3" borderId="2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5" xfId="0" applyFont="1" applyBorder="1"/>
    <xf numFmtId="0" fontId="5" fillId="0" borderId="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6"/>
  <sheetViews>
    <sheetView tabSelected="1" workbookViewId="0">
      <selection activeCell="I7" sqref="I7"/>
    </sheetView>
  </sheetViews>
  <sheetFormatPr defaultRowHeight="15"/>
  <cols>
    <col min="1" max="1" width="6.85546875" customWidth="1"/>
    <col min="2" max="2" width="21.7109375" customWidth="1"/>
    <col min="3" max="3" width="28.140625" customWidth="1"/>
    <col min="4" max="4" width="12.7109375" bestFit="1" customWidth="1"/>
    <col min="5" max="5" width="13.7109375" customWidth="1"/>
    <col min="6" max="6" width="19.28515625" customWidth="1"/>
    <col min="7" max="7" width="20.7109375" customWidth="1"/>
    <col min="8" max="8" width="17.140625" customWidth="1"/>
  </cols>
  <sheetData>
    <row r="2" spans="1:9" ht="63">
      <c r="A2" s="1" t="s">
        <v>0</v>
      </c>
      <c r="B2" s="2" t="s">
        <v>1</v>
      </c>
      <c r="C2" s="2" t="s">
        <v>2</v>
      </c>
      <c r="D2" s="2"/>
      <c r="E2" s="3" t="s">
        <v>3</v>
      </c>
      <c r="F2" s="2" t="s">
        <v>16</v>
      </c>
      <c r="G2" s="2" t="s">
        <v>14</v>
      </c>
      <c r="H2" s="15" t="s">
        <v>15</v>
      </c>
    </row>
    <row r="3" spans="1:9" ht="15.75">
      <c r="A3" s="19">
        <v>1</v>
      </c>
      <c r="B3" s="21" t="s">
        <v>4</v>
      </c>
      <c r="C3" s="4" t="s">
        <v>5</v>
      </c>
      <c r="D3" s="22">
        <f>E3+E4+E5</f>
        <v>4575871.49</v>
      </c>
      <c r="E3" s="5">
        <v>3796859.09</v>
      </c>
      <c r="F3" s="6">
        <v>208827.25</v>
      </c>
      <c r="G3" s="11">
        <f>E3*0.035</f>
        <v>132890.06815000001</v>
      </c>
      <c r="H3" s="16">
        <f>E3*0.02</f>
        <v>75937.181800000006</v>
      </c>
      <c r="I3" s="10"/>
    </row>
    <row r="4" spans="1:9" ht="15.75">
      <c r="A4" s="20"/>
      <c r="B4" s="21"/>
      <c r="C4" s="4" t="s">
        <v>6</v>
      </c>
      <c r="D4" s="20"/>
      <c r="E4" s="5">
        <v>249511.2</v>
      </c>
      <c r="F4" s="6">
        <v>13723.12</v>
      </c>
      <c r="G4" s="12">
        <f>E4*0.035</f>
        <v>8732.8920000000016</v>
      </c>
      <c r="H4" s="16">
        <f t="shared" ref="H4:H11" si="0">E4*0.02</f>
        <v>4990.2240000000002</v>
      </c>
      <c r="I4" s="10"/>
    </row>
    <row r="5" spans="1:9" ht="15.75">
      <c r="A5" s="20"/>
      <c r="B5" s="21"/>
      <c r="C5" s="4" t="s">
        <v>7</v>
      </c>
      <c r="D5" s="23"/>
      <c r="E5" s="5">
        <v>529501.19999999995</v>
      </c>
      <c r="F5" s="6">
        <v>119137.76999999999</v>
      </c>
      <c r="G5" s="11">
        <f>E5*0.205</f>
        <v>108547.74599999998</v>
      </c>
      <c r="H5" s="16">
        <f t="shared" si="0"/>
        <v>10590.023999999999</v>
      </c>
      <c r="I5" s="10"/>
    </row>
    <row r="6" spans="1:9" ht="15.75">
      <c r="A6" s="7"/>
      <c r="B6" s="2"/>
      <c r="C6" s="4"/>
      <c r="D6" s="4"/>
      <c r="E6" s="5"/>
      <c r="F6" s="9" t="s">
        <v>9</v>
      </c>
      <c r="G6" s="13">
        <f>SUM(G3:G5)</f>
        <v>250170.70614999998</v>
      </c>
      <c r="H6" s="17">
        <f>SUM(H3:H5)</f>
        <v>91517.429800000013</v>
      </c>
      <c r="I6" s="10">
        <f>G6/8</f>
        <v>31271.338268749998</v>
      </c>
    </row>
    <row r="7" spans="1:9" ht="15.75">
      <c r="A7" s="7"/>
      <c r="B7" s="2"/>
      <c r="C7" s="4"/>
      <c r="D7" s="4"/>
      <c r="E7" s="14" t="s">
        <v>11</v>
      </c>
      <c r="F7" s="6">
        <v>15484.8</v>
      </c>
      <c r="G7" s="11"/>
      <c r="H7" s="16"/>
      <c r="I7" s="10"/>
    </row>
    <row r="8" spans="1:9" ht="15.75">
      <c r="A8" s="7"/>
      <c r="B8" s="2"/>
      <c r="C8" s="4"/>
      <c r="D8" s="1"/>
      <c r="E8" s="24" t="s">
        <v>12</v>
      </c>
      <c r="F8" s="25"/>
      <c r="G8" s="13">
        <f>G6/F7/8</f>
        <v>2.0194860940244626</v>
      </c>
      <c r="H8" s="16"/>
      <c r="I8" s="10"/>
    </row>
    <row r="9" spans="1:9" ht="15.75">
      <c r="A9" s="19">
        <v>2</v>
      </c>
      <c r="B9" s="21" t="s">
        <v>8</v>
      </c>
      <c r="C9" s="4" t="s">
        <v>5</v>
      </c>
      <c r="D9" s="22">
        <f>E9+E10+E11</f>
        <v>3859884.0000000005</v>
      </c>
      <c r="E9" s="6">
        <v>3153597.6</v>
      </c>
      <c r="F9" s="6">
        <v>173447.87</v>
      </c>
      <c r="G9" s="11">
        <f t="shared" ref="G9:G10" si="1">E9*0.035</f>
        <v>110375.91600000001</v>
      </c>
      <c r="H9" s="16">
        <f t="shared" si="0"/>
        <v>63071.952000000005</v>
      </c>
      <c r="I9" s="10"/>
    </row>
    <row r="10" spans="1:9" ht="15.75">
      <c r="A10" s="20"/>
      <c r="B10" s="21"/>
      <c r="C10" s="4" t="s">
        <v>6</v>
      </c>
      <c r="D10" s="20"/>
      <c r="E10" s="6">
        <v>183259.2</v>
      </c>
      <c r="F10" s="6">
        <v>10079.26</v>
      </c>
      <c r="G10" s="11">
        <f t="shared" si="1"/>
        <v>6414.072000000001</v>
      </c>
      <c r="H10" s="16">
        <v>3665.19</v>
      </c>
      <c r="I10" s="10"/>
    </row>
    <row r="11" spans="1:9" ht="15.75">
      <c r="A11" s="23"/>
      <c r="B11" s="21"/>
      <c r="C11" s="4" t="s">
        <v>7</v>
      </c>
      <c r="D11" s="23"/>
      <c r="E11" s="6">
        <v>523027.20000000001</v>
      </c>
      <c r="F11" s="6">
        <v>117681.12000000001</v>
      </c>
      <c r="G11" s="11">
        <f>E11*0.205</f>
        <v>107220.576</v>
      </c>
      <c r="H11" s="16">
        <f t="shared" si="0"/>
        <v>10460.544</v>
      </c>
      <c r="I11" s="10"/>
    </row>
    <row r="12" spans="1:9" ht="15.75">
      <c r="A12" s="4"/>
      <c r="B12" s="2"/>
      <c r="C12" s="4"/>
      <c r="D12" s="4"/>
      <c r="E12" s="6"/>
      <c r="F12" s="9" t="s">
        <v>9</v>
      </c>
      <c r="G12" s="13">
        <f>SUM(G9:G11)</f>
        <v>224010.56400000001</v>
      </c>
      <c r="H12" s="17">
        <f>SUM(H9:H11)</f>
        <v>77197.686000000002</v>
      </c>
      <c r="I12" s="10">
        <f>G12/8</f>
        <v>28001.320500000002</v>
      </c>
    </row>
    <row r="13" spans="1:9" ht="15.75">
      <c r="A13" s="8"/>
      <c r="B13" s="8"/>
      <c r="C13" s="8"/>
      <c r="D13" s="8"/>
      <c r="E13" s="14" t="s">
        <v>10</v>
      </c>
      <c r="F13" s="6">
        <v>13260.6</v>
      </c>
      <c r="G13" s="14"/>
      <c r="H13" s="18"/>
      <c r="I13" s="10"/>
    </row>
    <row r="14" spans="1:9" ht="15.75">
      <c r="A14" s="8"/>
      <c r="B14" s="8"/>
      <c r="C14" s="8"/>
      <c r="D14" s="8"/>
      <c r="E14" s="26" t="s">
        <v>13</v>
      </c>
      <c r="F14" s="27"/>
      <c r="G14" s="13">
        <f>G12/F13/8</f>
        <v>2.1116179132165964</v>
      </c>
      <c r="H14" s="18"/>
      <c r="I14" s="10"/>
    </row>
    <row r="15" spans="1:9">
      <c r="E15" s="10"/>
      <c r="F15" s="10"/>
      <c r="G15" s="10"/>
      <c r="H15" s="10"/>
      <c r="I15" s="10"/>
    </row>
    <row r="16" spans="1:9">
      <c r="E16" s="10"/>
      <c r="F16" s="10"/>
      <c r="G16" s="10"/>
      <c r="H16" s="10"/>
      <c r="I16" s="10"/>
    </row>
  </sheetData>
  <mergeCells count="8">
    <mergeCell ref="A3:A5"/>
    <mergeCell ref="B3:B5"/>
    <mergeCell ref="D3:D5"/>
    <mergeCell ref="E8:F8"/>
    <mergeCell ref="E14:F14"/>
    <mergeCell ref="A9:A11"/>
    <mergeCell ref="B9:B11"/>
    <mergeCell ref="D9:D11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 шрейбер</cp:lastModifiedBy>
  <cp:lastPrinted>2023-02-09T07:36:23Z</cp:lastPrinted>
  <dcterms:created xsi:type="dcterms:W3CDTF">2015-06-05T18:19:34Z</dcterms:created>
  <dcterms:modified xsi:type="dcterms:W3CDTF">2023-02-09T07:37:03Z</dcterms:modified>
</cp:coreProperties>
</file>